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80" windowWidth="19320" windowHeight="12045"/>
  </bookViews>
  <sheets>
    <sheet name="2014 일반 세출(경제위)" sheetId="9" r:id="rId1"/>
    <sheet name="2014 기금 수입(경제위)" sheetId="12" r:id="rId2"/>
    <sheet name="2014 기금 지출(경제위)" sheetId="13" r:id="rId3"/>
  </sheets>
  <definedNames>
    <definedName name="_xlnm._FilterDatabase" localSheetId="1" hidden="1">'2014 기금 수입(경제위)'!$A$6:$V$9</definedName>
    <definedName name="_xlnm._FilterDatabase" localSheetId="2" hidden="1">'2014 기금 지출(경제위)'!$A$6:$V$9</definedName>
    <definedName name="_xlnm._FilterDatabase" localSheetId="0" hidden="1">'2014 일반 세출(경제위)'!$A$6:$V$54</definedName>
    <definedName name="_xlnm.Print_Area" localSheetId="0">'2014 일반 세출(경제위)'!$A$1:$R$54</definedName>
    <definedName name="_xlnm.Print_Titles" localSheetId="0">'2014 일반 세출(경제위)'!$4:$5</definedName>
  </definedNames>
  <calcPr calcId="125725"/>
</workbook>
</file>

<file path=xl/calcChain.xml><?xml version="1.0" encoding="utf-8"?>
<calcChain xmlns="http://schemas.openxmlformats.org/spreadsheetml/2006/main">
  <c r="Q50" i="9"/>
  <c r="Q8"/>
  <c r="I20" l="1"/>
  <c r="I18"/>
  <c r="I52"/>
  <c r="I40" l="1"/>
  <c r="I39"/>
  <c r="I31"/>
  <c r="I15"/>
  <c r="I26"/>
  <c r="I33" l="1"/>
  <c r="I43"/>
  <c r="I16"/>
  <c r="I35"/>
  <c r="I36"/>
  <c r="I37"/>
  <c r="I21"/>
  <c r="I42"/>
  <c r="I22"/>
  <c r="I32"/>
  <c r="I14"/>
  <c r="I13"/>
  <c r="I9"/>
  <c r="I44"/>
  <c r="I41"/>
  <c r="I45"/>
  <c r="I46"/>
  <c r="I47"/>
  <c r="I48"/>
  <c r="I49"/>
  <c r="I51"/>
  <c r="I53"/>
  <c r="I54"/>
  <c r="I12"/>
  <c r="I17"/>
  <c r="I19"/>
  <c r="I23"/>
  <c r="I24"/>
  <c r="I25"/>
  <c r="I27"/>
  <c r="I28"/>
  <c r="I29"/>
  <c r="I30"/>
  <c r="I34"/>
  <c r="I38"/>
  <c r="I10"/>
  <c r="I11"/>
  <c r="R9" i="13"/>
  <c r="M9"/>
  <c r="L9"/>
  <c r="I9"/>
  <c r="I8" s="1"/>
  <c r="U8"/>
  <c r="T8"/>
  <c r="L8"/>
  <c r="K8"/>
  <c r="J8"/>
  <c r="H8"/>
  <c r="G8"/>
  <c r="F8"/>
  <c r="U7"/>
  <c r="T7"/>
  <c r="L7"/>
  <c r="K7"/>
  <c r="J7"/>
  <c r="R9" i="12"/>
  <c r="M9"/>
  <c r="L9"/>
  <c r="L8" s="1"/>
  <c r="L7" s="1"/>
  <c r="I9"/>
  <c r="I8" s="1"/>
  <c r="U8"/>
  <c r="T8"/>
  <c r="K8"/>
  <c r="J8"/>
  <c r="J7" s="1"/>
  <c r="H8"/>
  <c r="G8"/>
  <c r="F8"/>
  <c r="U7"/>
  <c r="T7"/>
  <c r="K7"/>
  <c r="U50" i="9"/>
  <c r="T50"/>
  <c r="H50"/>
  <c r="G50"/>
  <c r="F50"/>
  <c r="L8"/>
  <c r="L7" s="1"/>
  <c r="U8"/>
  <c r="T8"/>
  <c r="K8"/>
  <c r="K7" s="1"/>
  <c r="J8"/>
  <c r="H8"/>
  <c r="H7" s="1"/>
  <c r="G8"/>
  <c r="F8"/>
  <c r="F7" s="1"/>
  <c r="J7"/>
  <c r="U7" l="1"/>
  <c r="T7"/>
  <c r="I50"/>
  <c r="G7"/>
  <c r="I8"/>
  <c r="I7" l="1"/>
</calcChain>
</file>

<file path=xl/sharedStrings.xml><?xml version="1.0" encoding="utf-8"?>
<sst xmlns="http://schemas.openxmlformats.org/spreadsheetml/2006/main" count="269" uniqueCount="131">
  <si>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</si>
  <si>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</si>
  <si>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</si>
  <si>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</si>
  <si>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</si>
  <si>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</si>
  <si>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</si>
  <si>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</si>
  <si>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</si>
  <si>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</si>
  <si>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</si>
  <si>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</si>
  <si>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</si>
  <si>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</si>
  <si>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상임위 수정
예산안
(마=가+라)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</si>
  <si>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</si>
  <si>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</si>
  <si>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</si>
  <si>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</si>
  <si>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</si>
  <si>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기 금 명</t>
    <phoneticPr fontId="2" type="noConversion"/>
  </si>
  <si>
    <t>2014년도 경기도 기금 지출 수정(안)</t>
    <phoneticPr fontId="6" type="noConversion"/>
  </si>
  <si>
    <t>2014년도 경기도 일반회계 세출 예산 수정(안)</t>
    <phoneticPr fontId="6" type="noConversion"/>
  </si>
  <si>
    <t>2014년도 경기도 기금 수입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</si>
  <si>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</si>
  <si>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</si>
  <si>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</si>
  <si>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□기금수입</t>
    <phoneticPr fontId="6" type="noConversion"/>
  </si>
  <si>
    <t>□기금지출</t>
    <phoneticPr fontId="6" type="noConversion"/>
  </si>
  <si>
    <t>경제과학기술위원회</t>
    <phoneticPr fontId="6" type="noConversion"/>
  </si>
  <si>
    <t>경제투자실</t>
    <phoneticPr fontId="6" type="noConversion"/>
  </si>
  <si>
    <t>기업지원1과</t>
    <phoneticPr fontId="2" type="noConversion"/>
  </si>
  <si>
    <t>중소기업 육성기금(운전자금) 예탁금상환금</t>
    <phoneticPr fontId="2" type="noConversion"/>
  </si>
  <si>
    <t>기금</t>
    <phoneticPr fontId="2" type="noConversion"/>
  </si>
  <si>
    <t>중소기업육성기금(운전자금) 예치금</t>
    <phoneticPr fontId="2" type="noConversion"/>
  </si>
  <si>
    <t>□세출예산</t>
    <phoneticPr fontId="6" type="noConversion"/>
  </si>
  <si>
    <t>경제과학기술위원회</t>
    <phoneticPr fontId="6" type="noConversion"/>
  </si>
  <si>
    <t>경제투자실</t>
    <phoneticPr fontId="6" type="noConversion"/>
  </si>
  <si>
    <t>균형발전국</t>
    <phoneticPr fontId="6" type="noConversion"/>
  </si>
  <si>
    <t>경제정책과</t>
    <phoneticPr fontId="2" type="noConversion"/>
  </si>
  <si>
    <t>협동조합 지원(자체/직접)</t>
    <phoneticPr fontId="2" type="noConversion"/>
  </si>
  <si>
    <t>전통시장 활성화지원(자체/직접)</t>
    <phoneticPr fontId="2" type="noConversion"/>
  </si>
  <si>
    <t>도비</t>
    <phoneticPr fontId="2" type="noConversion"/>
  </si>
  <si>
    <t>소상공인 지원(자체/직접)</t>
    <phoneticPr fontId="2" type="noConversion"/>
  </si>
  <si>
    <t>기업지원1과</t>
    <phoneticPr fontId="2" type="noConversion"/>
  </si>
  <si>
    <t>소규모 기업환경 개선사업(자체/지원)</t>
    <phoneticPr fontId="2" type="noConversion"/>
  </si>
  <si>
    <t>도비</t>
    <phoneticPr fontId="2" type="noConversion"/>
  </si>
  <si>
    <t>기업지원2과</t>
    <phoneticPr fontId="2" type="noConversion"/>
  </si>
  <si>
    <t>과학기술과</t>
    <phoneticPr fontId="2" type="noConversion"/>
  </si>
  <si>
    <t>경기도 한국나노기술원출연금(자체/직접)</t>
    <phoneticPr fontId="2" type="noConversion"/>
  </si>
  <si>
    <t>천연물신약후보물질발굴 및 전임상평가사업(자체/직접)</t>
    <phoneticPr fontId="2" type="noConversion"/>
  </si>
  <si>
    <t>로봇부품 사업화 지원사업(자체/지원)</t>
    <phoneticPr fontId="2" type="noConversion"/>
  </si>
  <si>
    <t>기업 기술개발사업(자체/직접)</t>
    <phoneticPr fontId="2" type="noConversion"/>
  </si>
  <si>
    <t>경기테크노파크 운영지원(자체/직접)</t>
    <phoneticPr fontId="2" type="noConversion"/>
  </si>
  <si>
    <t>대중소기업 동반성장 R&amp;D사업(자체/직접)</t>
    <phoneticPr fontId="2" type="noConversion"/>
  </si>
  <si>
    <t>경기지역협력연구센터(GRRC)지원(자체/직접)</t>
    <phoneticPr fontId="2" type="noConversion"/>
  </si>
  <si>
    <t>일자리정책과</t>
    <phoneticPr fontId="2" type="noConversion"/>
  </si>
  <si>
    <t>추가</t>
    <phoneticPr fontId="2" type="noConversion"/>
  </si>
  <si>
    <t>경기일자리센터</t>
    <phoneticPr fontId="2" type="noConversion"/>
  </si>
  <si>
    <t>서비스산업과</t>
    <phoneticPr fontId="2" type="noConversion"/>
  </si>
  <si>
    <t>교류통상과</t>
    <phoneticPr fontId="2" type="noConversion"/>
  </si>
  <si>
    <t>수출지원사업(자체/직접)</t>
    <phoneticPr fontId="2" type="noConversion"/>
  </si>
  <si>
    <t>텍사스주립대 기술상용화프로그램운영(자체/직접)</t>
    <phoneticPr fontId="2" type="noConversion"/>
  </si>
  <si>
    <t>특화산업과</t>
    <phoneticPr fontId="2" type="noConversion"/>
  </si>
  <si>
    <t>해외전시회 참가지원(자체/직접)</t>
    <phoneticPr fontId="2" type="noConversion"/>
  </si>
  <si>
    <t>기술학교</t>
    <phoneticPr fontId="2" type="noConversion"/>
  </si>
  <si>
    <t>교육활동지원(자체/직접)</t>
    <phoneticPr fontId="2" type="noConversion"/>
  </si>
  <si>
    <t>기술학교</t>
    <phoneticPr fontId="2" type="noConversion"/>
  </si>
  <si>
    <t>구내식당 운영(자체/직접)</t>
    <phoneticPr fontId="2" type="noConversion"/>
  </si>
  <si>
    <t>학습교구지원(자체/직접)</t>
    <phoneticPr fontId="2" type="noConversion"/>
  </si>
  <si>
    <t>도비</t>
    <phoneticPr fontId="2" type="noConversion"/>
  </si>
  <si>
    <t>구인구직 맞춤형 채용박람회 개최(자체/직접)</t>
    <phoneticPr fontId="2" type="noConversion"/>
  </si>
  <si>
    <t>조례에 따른 사업확대</t>
    <phoneticPr fontId="2" type="noConversion"/>
  </si>
  <si>
    <t>경기도경제단체연합회지원(자체/직접)</t>
    <phoneticPr fontId="2" type="noConversion"/>
  </si>
  <si>
    <t>일자리정책과</t>
    <phoneticPr fontId="2" type="noConversion"/>
  </si>
  <si>
    <t>사회적기업 활성화지원(자체/직접)</t>
    <phoneticPr fontId="2" type="noConversion"/>
  </si>
  <si>
    <t>사회적기업 판로지원(자체/지원)</t>
    <phoneticPr fontId="2" type="noConversion"/>
  </si>
  <si>
    <t>특화산업과</t>
    <phoneticPr fontId="2" type="noConversion"/>
  </si>
  <si>
    <t>섬유(니트)소재산업 육성지원(자체/직접)</t>
    <phoneticPr fontId="2" type="noConversion"/>
  </si>
  <si>
    <t>지능형자동차연구센터 장비구축(자체/직접)</t>
    <phoneticPr fontId="2" type="noConversion"/>
  </si>
  <si>
    <t>추가</t>
    <phoneticPr fontId="2" type="noConversion"/>
  </si>
  <si>
    <t>광교테크노밸리 통합운영(자체/직접)</t>
    <phoneticPr fontId="2" type="noConversion"/>
  </si>
  <si>
    <t>전년도수준</t>
    <phoneticPr fontId="2" type="noConversion"/>
  </si>
  <si>
    <t>유망가구기업 집중지원사업(자체/직접)</t>
    <phoneticPr fontId="2" type="noConversion"/>
  </si>
  <si>
    <t>열악한 가구산업경쟁력 강화</t>
    <phoneticPr fontId="2" type="noConversion"/>
  </si>
  <si>
    <t>서비스산업과</t>
    <phoneticPr fontId="2" type="noConversion"/>
  </si>
  <si>
    <t>성장유망국내전시회 지원(자체/직접)</t>
    <phoneticPr fontId="2" type="noConversion"/>
  </si>
  <si>
    <t>실용화기술개발 2억, 신소재개발1억 증액</t>
    <phoneticPr fontId="2" type="noConversion"/>
  </si>
  <si>
    <t>중소기업종합지원센터사업지원(자체/직접)</t>
    <phoneticPr fontId="2" type="noConversion"/>
  </si>
  <si>
    <t>기업지원2과</t>
    <phoneticPr fontId="2" type="noConversion"/>
  </si>
  <si>
    <t>일자리정책과</t>
    <phoneticPr fontId="2" type="noConversion"/>
  </si>
  <si>
    <t>일.가정양립이 가능한 여성취업 및
근로자복지 선진정책 발굴(자체/직접)</t>
    <phoneticPr fontId="2" type="noConversion"/>
  </si>
  <si>
    <t>한국노총 장학사업 지원(자체/직접)</t>
    <phoneticPr fontId="2" type="noConversion"/>
  </si>
  <si>
    <t>품질경영활동 지원(자체/직접)</t>
    <phoneticPr fontId="2" type="noConversion"/>
  </si>
  <si>
    <t>SSM사업조정 포함</t>
    <phoneticPr fontId="2" type="noConversion"/>
  </si>
  <si>
    <t>3D 프린팅기술 활용디자인 인력 양성(자체/직접)</t>
    <phoneticPr fontId="2" type="noConversion"/>
  </si>
  <si>
    <t>경기연구개발지원단 운영사업(자체/직접)</t>
    <phoneticPr fontId="2" type="noConversion"/>
  </si>
  <si>
    <t>산학공동기술개발지원사업(자체/직접)</t>
    <phoneticPr fontId="2" type="noConversion"/>
  </si>
  <si>
    <t>서비스산업과</t>
    <phoneticPr fontId="2" type="noConversion"/>
  </si>
  <si>
    <t>경기국제보트쇼개최(자체/직접)</t>
    <phoneticPr fontId="2" type="noConversion"/>
  </si>
  <si>
    <t>행사효율적 추진</t>
    <phoneticPr fontId="2" type="noConversion"/>
  </si>
  <si>
    <t>대한민국 뷰티산업전 개최(자체/직접)</t>
    <phoneticPr fontId="2" type="noConversion"/>
  </si>
  <si>
    <t>도비</t>
    <phoneticPr fontId="2" type="noConversion"/>
  </si>
  <si>
    <t>특화산업 육성지원(자체/직접)</t>
    <phoneticPr fontId="2" type="noConversion"/>
  </si>
  <si>
    <t>섬유소재연구소 생산설비 보강</t>
    <phoneticPr fontId="2" type="noConversion"/>
  </si>
  <si>
    <t>전년도수준</t>
    <phoneticPr fontId="2" type="noConversion"/>
  </si>
  <si>
    <t>중소기업 R&amp;D 지원</t>
    <phoneticPr fontId="2" type="noConversion"/>
  </si>
  <si>
    <t>Green-All 사업추진(자체/직접)</t>
    <phoneticPr fontId="2" type="noConversion"/>
  </si>
  <si>
    <t>산업단지계획심의위원회등 참석수당(자체/직접)</t>
    <phoneticPr fontId="2" type="noConversion"/>
  </si>
  <si>
    <t>사회복지시설 에너지자립기반 시범조성(자체/지원)</t>
    <phoneticPr fontId="2" type="noConversion"/>
  </si>
  <si>
    <t>태양광 소규모발전 투자촉진보조금지원(자체/직접)</t>
    <phoneticPr fontId="2" type="noConversion"/>
  </si>
  <si>
    <t>경기 산업기술교육 확대(자체/직접)</t>
    <phoneticPr fontId="2" type="noConversion"/>
  </si>
  <si>
    <t>서민금융(햇살론) 지원(자체/직접)</t>
    <phoneticPr fontId="2" type="noConversion"/>
  </si>
  <si>
    <t>국제개발협력사업(자체/직접)</t>
    <phoneticPr fontId="2" type="noConversion"/>
  </si>
  <si>
    <t>급식전문업체 민간위탁비</t>
    <phoneticPr fontId="2" type="noConversion"/>
  </si>
  <si>
    <t>* (신규) 중소기업네트워크 교류협력사업(증400,000)
* 경제단체연합회지원(감200,000)</t>
    <phoneticPr fontId="2" type="noConversion"/>
  </si>
  <si>
    <t>산업혁신클러스터협의회(IICC)지원(자체/직접)</t>
    <phoneticPr fontId="2" type="noConversion"/>
  </si>
  <si>
    <t>* (신규)FTA대응통상진흥(300,000)
* 경기우수상품 해외전시회(해외G-Fair) 100,000</t>
    <phoneticPr fontId="2" type="noConversion"/>
  </si>
  <si>
    <t>* 교육관련기본경비(보험료, 앨범) 16,095천원
* 외래강사수당 18,000천원
* 교육생 실비보상금 133,000천원</t>
    <phoneticPr fontId="2" type="noConversion"/>
  </si>
  <si>
    <t>* 교육생교재 등 학습교구 24,000천원
* 교육생 실습 및 학습재료비 26,600천원</t>
    <phoneticPr fontId="2" type="noConversion"/>
  </si>
  <si>
    <t>국비 및 서민금융매칭 필요액</t>
    <phoneticPr fontId="2" type="noConversion"/>
  </si>
  <si>
    <t>전통시장 문화공연사업(150,000)</t>
    <phoneticPr fontId="2" type="noConversion"/>
  </si>
  <si>
    <t xml:space="preserve">* (신규) 사회적 경제기업 홍보그램제작(200,000)
* (신규) 사회적기업 s-ceo 네트워크조성(30,000)
* 사회적기업설립 및 컨설팅 지원(42,000)
* 사회적기업 박람회지원(50,000)
* 사회적기업 온라인 판로개척 지원(20,000)
</t>
    <phoneticPr fontId="2" type="noConversion"/>
  </si>
  <si>
    <t>*(신규) DMZ천연물기능성소재실용화연구(200,000)</t>
    <phoneticPr fontId="2" type="noConversion"/>
  </si>
  <si>
    <t>중소기업 R&amp;D활성화</t>
    <phoneticPr fontId="2" type="noConversion"/>
  </si>
  <si>
    <t>2013년 본예산 200,000원(예산서 p430)</t>
    <phoneticPr fontId="2" type="noConversion"/>
  </si>
  <si>
    <t>채용활성화 촉진
* 2013년 본예산 310,000천원(예산서 p442)</t>
    <phoneticPr fontId="2" type="noConversion"/>
  </si>
  <si>
    <t>2013년 본예산 10억원(예산서 p412)</t>
    <phoneticPr fontId="2" type="noConversion"/>
  </si>
  <si>
    <t>비정규직지원센터 운영지원(자체/직접)</t>
    <phoneticPr fontId="2" type="noConversion"/>
  </si>
  <si>
    <t>도비</t>
    <phoneticPr fontId="2" type="noConversion"/>
  </si>
  <si>
    <t>* 경기도 품질경영대회 운영(증 5,500)
* (신규) 선진품질경영 시스템연수(67,000)
* 유망중소기업 품질 경영컨설팅(증 100,000)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</si>
</sst>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[Red]&quot;△&quot;#,##0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4" xfId="0" applyFont="1" applyBorder="1" applyAlignment="1">
      <alignment vertical="center" wrapText="1" shrinkToFit="1"/>
    </xf>
    <xf numFmtId="176" fontId="4" fillId="0" borderId="14" xfId="0" applyNumberFormat="1" applyFont="1" applyBorder="1" applyAlignment="1">
      <alignment horizontal="left" vertical="center" shrinkToFit="1"/>
    </xf>
    <xf numFmtId="176" fontId="32" fillId="0" borderId="14" xfId="0" applyNumberFormat="1" applyFont="1" applyBorder="1" applyAlignment="1">
      <alignment vertical="center" wrapText="1" shrinkToFit="1"/>
    </xf>
    <xf numFmtId="176" fontId="4" fillId="0" borderId="14" xfId="0" applyNumberFormat="1" applyFont="1" applyBorder="1" applyAlignment="1">
      <alignment vertical="center" shrinkToFit="1"/>
    </xf>
    <xf numFmtId="0" fontId="32" fillId="0" borderId="14" xfId="0" applyFont="1" applyBorder="1" applyAlignment="1">
      <alignment vertical="center" wrapText="1" shrinkToFit="1"/>
    </xf>
    <xf numFmtId="0" fontId="33" fillId="0" borderId="14" xfId="0" applyFont="1" applyBorder="1" applyAlignment="1">
      <alignment vertical="center" wrapText="1" shrinkToFit="1"/>
    </xf>
    <xf numFmtId="0" fontId="34" fillId="0" borderId="14" xfId="0" applyFont="1" applyBorder="1" applyAlignment="1">
      <alignment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shrinkToFit="1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4"/>
  <sheetViews>
    <sheetView showGridLines="0" tabSelected="1" zoomScaleNormal="100" workbookViewId="0">
      <selection sqref="A1:N1"/>
    </sheetView>
  </sheetViews>
  <sheetFormatPr defaultColWidth="8.75" defaultRowHeight="13.5"/>
  <cols>
    <col min="1" max="1" width="2.5" style="1" customWidth="1"/>
    <col min="2" max="2" width="3.5" style="1" customWidth="1"/>
    <col min="3" max="3" width="6.375" style="6" customWidth="1"/>
    <col min="4" max="4" width="7.375" style="1" customWidth="1"/>
    <col min="5" max="5" width="28.625" style="1" customWidth="1"/>
    <col min="6" max="6" width="10.25" style="1" customWidth="1"/>
    <col min="7" max="7" width="10.625" style="1" customWidth="1"/>
    <col min="8" max="8" width="10.375" style="1" customWidth="1"/>
    <col min="9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37" style="1" customWidth="1"/>
    <col min="15" max="15" width="4" style="1" customWidth="1"/>
    <col min="16" max="16" width="4.875" style="1" customWidth="1"/>
    <col min="17" max="17" width="9.5" style="1" customWidth="1"/>
    <col min="18" max="18" width="3.5" style="6" customWidth="1"/>
    <col min="19" max="19" width="8.25" style="8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48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2" ht="22.5" customHeight="1">
      <c r="A2" s="10" t="s">
        <v>35</v>
      </c>
      <c r="B2" s="10"/>
    </row>
    <row r="3" spans="1:22" ht="16.5" customHeight="1">
      <c r="N3" s="54" t="s">
        <v>19</v>
      </c>
      <c r="O3" s="54"/>
      <c r="P3" s="54"/>
      <c r="Q3" s="54"/>
      <c r="R3" s="54"/>
    </row>
    <row r="4" spans="1:22" ht="27.75" customHeight="1">
      <c r="A4" s="50" t="s">
        <v>10</v>
      </c>
      <c r="B4" s="50"/>
      <c r="C4" s="51" t="s">
        <v>11</v>
      </c>
      <c r="D4" s="50" t="s">
        <v>9</v>
      </c>
      <c r="E4" s="50" t="s">
        <v>8</v>
      </c>
      <c r="F4" s="51" t="s">
        <v>24</v>
      </c>
      <c r="G4" s="52" t="s">
        <v>25</v>
      </c>
      <c r="H4" s="53"/>
      <c r="I4" s="51" t="s">
        <v>14</v>
      </c>
      <c r="J4" s="52" t="s">
        <v>26</v>
      </c>
      <c r="K4" s="53"/>
      <c r="L4" s="51" t="s">
        <v>16</v>
      </c>
      <c r="M4" s="58" t="s">
        <v>17</v>
      </c>
      <c r="N4" s="50" t="s">
        <v>12</v>
      </c>
      <c r="O4" s="60" t="s">
        <v>13</v>
      </c>
      <c r="P4" s="53" t="s">
        <v>18</v>
      </c>
      <c r="Q4" s="53"/>
      <c r="R4" s="53"/>
      <c r="S4" s="9"/>
      <c r="T4" s="55" t="s">
        <v>0</v>
      </c>
      <c r="U4" s="56"/>
      <c r="V4" s="57" t="s">
        <v>3</v>
      </c>
    </row>
    <row r="5" spans="1:22" ht="14.25" customHeight="1">
      <c r="A5" s="50"/>
      <c r="B5" s="50"/>
      <c r="C5" s="51"/>
      <c r="D5" s="50"/>
      <c r="E5" s="50"/>
      <c r="F5" s="50"/>
      <c r="G5" s="18" t="s">
        <v>1</v>
      </c>
      <c r="H5" s="18" t="s">
        <v>2</v>
      </c>
      <c r="I5" s="50"/>
      <c r="J5" s="18" t="s">
        <v>1</v>
      </c>
      <c r="K5" s="18" t="s">
        <v>2</v>
      </c>
      <c r="L5" s="50"/>
      <c r="M5" s="59"/>
      <c r="N5" s="50"/>
      <c r="O5" s="61"/>
      <c r="P5" s="62" t="s">
        <v>6</v>
      </c>
      <c r="Q5" s="62" t="s">
        <v>4</v>
      </c>
      <c r="R5" s="62" t="s">
        <v>7</v>
      </c>
      <c r="S5" s="9"/>
      <c r="T5" s="12" t="s">
        <v>1</v>
      </c>
      <c r="U5" s="12" t="s">
        <v>2</v>
      </c>
      <c r="V5" s="57"/>
    </row>
    <row r="6" spans="1:22" ht="20.100000000000001" customHeight="1">
      <c r="A6" s="19"/>
      <c r="B6" s="20" t="s">
        <v>5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15"/>
      <c r="T6" s="2"/>
      <c r="U6" s="2"/>
      <c r="V6" s="11"/>
    </row>
    <row r="7" spans="1:22" ht="20.100000000000001" customHeight="1">
      <c r="A7" s="23" t="s">
        <v>36</v>
      </c>
      <c r="B7" s="24"/>
      <c r="C7" s="24"/>
      <c r="D7" s="24"/>
      <c r="E7" s="24"/>
      <c r="F7" s="25">
        <f t="shared" ref="F7:L7" si="0">F8+F50</f>
        <v>37360224</v>
      </c>
      <c r="G7" s="25">
        <f t="shared" si="0"/>
        <v>-2311000</v>
      </c>
      <c r="H7" s="25">
        <f t="shared" si="0"/>
        <v>14631446</v>
      </c>
      <c r="I7" s="25">
        <f t="shared" si="0"/>
        <v>49680670</v>
      </c>
      <c r="J7" s="25">
        <f t="shared" si="0"/>
        <v>0</v>
      </c>
      <c r="K7" s="25">
        <f t="shared" si="0"/>
        <v>0</v>
      </c>
      <c r="L7" s="25">
        <f t="shared" si="0"/>
        <v>0</v>
      </c>
      <c r="M7" s="25"/>
      <c r="N7" s="25"/>
      <c r="O7" s="25"/>
      <c r="P7" s="25"/>
      <c r="Q7" s="25"/>
      <c r="R7" s="24"/>
      <c r="S7" s="16"/>
      <c r="T7" s="5">
        <f>T8+T50</f>
        <v>-100000</v>
      </c>
      <c r="U7" s="5">
        <f>U8+U50</f>
        <v>1000000</v>
      </c>
      <c r="V7" s="5"/>
    </row>
    <row r="8" spans="1:22" ht="20.100000000000001" customHeight="1">
      <c r="A8" s="26"/>
      <c r="B8" s="27" t="s">
        <v>37</v>
      </c>
      <c r="C8" s="28"/>
      <c r="D8" s="29"/>
      <c r="E8" s="29"/>
      <c r="F8" s="30">
        <f t="shared" ref="F8:L8" si="1">SUM(F9:F49)</f>
        <v>35292224</v>
      </c>
      <c r="G8" s="30">
        <f t="shared" si="1"/>
        <v>-2311000</v>
      </c>
      <c r="H8" s="30">
        <f t="shared" si="1"/>
        <v>13737446</v>
      </c>
      <c r="I8" s="30">
        <f t="shared" si="1"/>
        <v>46718670</v>
      </c>
      <c r="J8" s="30">
        <f t="shared" si="1"/>
        <v>0</v>
      </c>
      <c r="K8" s="30">
        <f t="shared" si="1"/>
        <v>0</v>
      </c>
      <c r="L8" s="30">
        <f t="shared" si="1"/>
        <v>0</v>
      </c>
      <c r="M8" s="30"/>
      <c r="N8" s="30"/>
      <c r="O8" s="30"/>
      <c r="P8" s="30"/>
      <c r="Q8" s="30">
        <f>SUM(Q9:Q49)</f>
        <v>11426446</v>
      </c>
      <c r="R8" s="28"/>
      <c r="S8" s="16"/>
      <c r="T8" s="7">
        <f>SUM(T9:T49)</f>
        <v>-100000</v>
      </c>
      <c r="U8" s="7">
        <f>SUM(U9:U49)</f>
        <v>1000000</v>
      </c>
      <c r="V8" s="7"/>
    </row>
    <row r="9" spans="1:22" ht="29.25" customHeight="1">
      <c r="A9" s="26"/>
      <c r="B9" s="26"/>
      <c r="C9" s="31">
        <v>124</v>
      </c>
      <c r="D9" s="38" t="s">
        <v>39</v>
      </c>
      <c r="E9" s="32" t="s">
        <v>73</v>
      </c>
      <c r="F9" s="33">
        <v>1485000</v>
      </c>
      <c r="G9" s="33">
        <v>-200000</v>
      </c>
      <c r="H9" s="33">
        <v>400000</v>
      </c>
      <c r="I9" s="39">
        <f>F9+G9+H9</f>
        <v>1685000</v>
      </c>
      <c r="J9" s="34"/>
      <c r="K9" s="36"/>
      <c r="L9" s="39"/>
      <c r="M9" s="35"/>
      <c r="N9" s="43" t="s">
        <v>115</v>
      </c>
      <c r="O9" s="34" t="s">
        <v>42</v>
      </c>
      <c r="P9" s="34"/>
      <c r="Q9" s="34">
        <v>200000</v>
      </c>
      <c r="R9" s="35"/>
      <c r="S9" s="17"/>
      <c r="T9" s="4"/>
      <c r="U9" s="4"/>
      <c r="V9" s="3"/>
    </row>
    <row r="10" spans="1:22" ht="20.100000000000001" customHeight="1">
      <c r="A10" s="26"/>
      <c r="B10" s="26"/>
      <c r="C10" s="31">
        <v>124</v>
      </c>
      <c r="D10" s="38" t="s">
        <v>39</v>
      </c>
      <c r="E10" s="32" t="s">
        <v>40</v>
      </c>
      <c r="F10" s="33">
        <v>150000</v>
      </c>
      <c r="G10" s="33"/>
      <c r="H10" s="33">
        <v>90000</v>
      </c>
      <c r="I10" s="39">
        <f t="shared" ref="I10:I49" si="2">F10+G10+H10</f>
        <v>240000</v>
      </c>
      <c r="J10" s="34"/>
      <c r="K10" s="36"/>
      <c r="L10" s="39"/>
      <c r="M10" s="35"/>
      <c r="N10" s="44"/>
      <c r="O10" s="34" t="s">
        <v>42</v>
      </c>
      <c r="P10" s="34"/>
      <c r="Q10" s="33">
        <v>90000</v>
      </c>
      <c r="R10" s="35"/>
      <c r="S10" s="17"/>
      <c r="T10" s="4"/>
      <c r="U10" s="4"/>
      <c r="V10" s="3"/>
    </row>
    <row r="11" spans="1:22" ht="20.100000000000001" customHeight="1">
      <c r="A11" s="26"/>
      <c r="B11" s="26"/>
      <c r="C11" s="31">
        <v>125</v>
      </c>
      <c r="D11" s="38" t="s">
        <v>39</v>
      </c>
      <c r="E11" s="32" t="s">
        <v>41</v>
      </c>
      <c r="F11" s="33">
        <v>84000</v>
      </c>
      <c r="G11" s="33"/>
      <c r="H11" s="33">
        <v>150000</v>
      </c>
      <c r="I11" s="39">
        <f t="shared" si="2"/>
        <v>234000</v>
      </c>
      <c r="J11" s="34"/>
      <c r="K11" s="36"/>
      <c r="L11" s="39"/>
      <c r="M11" s="35"/>
      <c r="N11" s="37" t="s">
        <v>121</v>
      </c>
      <c r="O11" s="36" t="s">
        <v>42</v>
      </c>
      <c r="P11" s="34"/>
      <c r="Q11" s="33">
        <v>150000</v>
      </c>
      <c r="R11" s="35"/>
      <c r="S11" s="16"/>
      <c r="T11" s="4">
        <v>-100000</v>
      </c>
      <c r="U11" s="4"/>
      <c r="V11" s="3"/>
    </row>
    <row r="12" spans="1:22" ht="20.100000000000001" customHeight="1">
      <c r="A12" s="26"/>
      <c r="B12" s="26"/>
      <c r="C12" s="31">
        <v>126</v>
      </c>
      <c r="D12" s="38" t="s">
        <v>39</v>
      </c>
      <c r="E12" s="32" t="s">
        <v>43</v>
      </c>
      <c r="F12" s="33">
        <v>1300000</v>
      </c>
      <c r="G12" s="33"/>
      <c r="H12" s="33">
        <v>200000</v>
      </c>
      <c r="I12" s="39">
        <f t="shared" si="2"/>
        <v>1500000</v>
      </c>
      <c r="J12" s="34"/>
      <c r="K12" s="36"/>
      <c r="L12" s="39"/>
      <c r="M12" s="35"/>
      <c r="N12" s="37" t="s">
        <v>94</v>
      </c>
      <c r="O12" s="36" t="s">
        <v>42</v>
      </c>
      <c r="P12" s="34"/>
      <c r="Q12" s="33">
        <v>200000</v>
      </c>
      <c r="R12" s="35"/>
      <c r="S12" s="16"/>
      <c r="T12" s="4"/>
      <c r="U12" s="4">
        <v>1000000</v>
      </c>
      <c r="V12" s="3"/>
    </row>
    <row r="13" spans="1:22" ht="72">
      <c r="A13" s="26"/>
      <c r="B13" s="26"/>
      <c r="C13" s="31">
        <v>127</v>
      </c>
      <c r="D13" s="38" t="s">
        <v>39</v>
      </c>
      <c r="E13" s="32" t="s">
        <v>75</v>
      </c>
      <c r="F13" s="33">
        <v>405000</v>
      </c>
      <c r="G13" s="33"/>
      <c r="H13" s="33">
        <v>342000</v>
      </c>
      <c r="I13" s="39">
        <f t="shared" si="2"/>
        <v>747000</v>
      </c>
      <c r="J13" s="34"/>
      <c r="K13" s="36"/>
      <c r="L13" s="39"/>
      <c r="M13" s="35"/>
      <c r="N13" s="46" t="s">
        <v>122</v>
      </c>
      <c r="O13" s="36" t="s">
        <v>42</v>
      </c>
      <c r="P13" s="34"/>
      <c r="Q13" s="33">
        <v>342000</v>
      </c>
      <c r="R13" s="35"/>
      <c r="S13" s="16"/>
      <c r="T13" s="4"/>
      <c r="U13" s="4"/>
      <c r="V13" s="3"/>
    </row>
    <row r="14" spans="1:22" ht="20.100000000000001" customHeight="1">
      <c r="A14" s="26"/>
      <c r="B14" s="26"/>
      <c r="C14" s="31">
        <v>128</v>
      </c>
      <c r="D14" s="38" t="s">
        <v>39</v>
      </c>
      <c r="E14" s="32" t="s">
        <v>76</v>
      </c>
      <c r="F14" s="33">
        <v>30000</v>
      </c>
      <c r="G14" s="33"/>
      <c r="H14" s="33">
        <v>20000</v>
      </c>
      <c r="I14" s="39">
        <f t="shared" si="2"/>
        <v>50000</v>
      </c>
      <c r="J14" s="34"/>
      <c r="K14" s="36"/>
      <c r="L14" s="39"/>
      <c r="M14" s="35"/>
      <c r="N14" s="37"/>
      <c r="O14" s="36" t="s">
        <v>42</v>
      </c>
      <c r="P14" s="34"/>
      <c r="Q14" s="33">
        <v>20000</v>
      </c>
      <c r="R14" s="35"/>
      <c r="S14" s="16"/>
      <c r="T14" s="4"/>
      <c r="U14" s="4"/>
      <c r="V14" s="3"/>
    </row>
    <row r="15" spans="1:22" ht="20.100000000000001" customHeight="1">
      <c r="A15" s="26"/>
      <c r="B15" s="26"/>
      <c r="C15" s="31">
        <v>130</v>
      </c>
      <c r="D15" s="38" t="s">
        <v>31</v>
      </c>
      <c r="E15" s="37" t="s">
        <v>88</v>
      </c>
      <c r="F15" s="33">
        <v>3636000</v>
      </c>
      <c r="G15" s="33">
        <v>-200000</v>
      </c>
      <c r="H15" s="33"/>
      <c r="I15" s="39">
        <f t="shared" si="2"/>
        <v>3436000</v>
      </c>
      <c r="J15" s="34"/>
      <c r="K15" s="36"/>
      <c r="L15" s="39"/>
      <c r="M15" s="35"/>
      <c r="N15" s="37"/>
      <c r="O15" s="36" t="s">
        <v>42</v>
      </c>
      <c r="P15" s="34"/>
      <c r="Q15" s="33">
        <v>-200000</v>
      </c>
      <c r="R15" s="35"/>
      <c r="S15" s="16"/>
      <c r="T15" s="4"/>
      <c r="U15" s="4"/>
      <c r="V15" s="3"/>
    </row>
    <row r="16" spans="1:22" ht="52.5" customHeight="1">
      <c r="A16" s="26"/>
      <c r="B16" s="26"/>
      <c r="C16" s="31">
        <v>131</v>
      </c>
      <c r="D16" s="38" t="s">
        <v>31</v>
      </c>
      <c r="E16" s="32" t="s">
        <v>93</v>
      </c>
      <c r="F16" s="33">
        <v>391000</v>
      </c>
      <c r="G16" s="33"/>
      <c r="H16" s="33">
        <v>172500</v>
      </c>
      <c r="I16" s="39">
        <f t="shared" si="2"/>
        <v>563500</v>
      </c>
      <c r="J16" s="34"/>
      <c r="K16" s="36"/>
      <c r="L16" s="39"/>
      <c r="M16" s="35"/>
      <c r="N16" s="47" t="s">
        <v>130</v>
      </c>
      <c r="O16" s="36" t="s">
        <v>42</v>
      </c>
      <c r="P16" s="34"/>
      <c r="Q16" s="33">
        <v>172500</v>
      </c>
      <c r="R16" s="35"/>
      <c r="S16" s="16"/>
      <c r="T16" s="4"/>
      <c r="U16" s="4"/>
      <c r="V16" s="3"/>
    </row>
    <row r="17" spans="1:22" ht="20.100000000000001" customHeight="1">
      <c r="A17" s="26"/>
      <c r="B17" s="26"/>
      <c r="C17" s="31">
        <v>131</v>
      </c>
      <c r="D17" s="38" t="s">
        <v>44</v>
      </c>
      <c r="E17" s="32" t="s">
        <v>45</v>
      </c>
      <c r="F17" s="33">
        <v>2389000</v>
      </c>
      <c r="G17" s="33"/>
      <c r="H17" s="33">
        <v>500000</v>
      </c>
      <c r="I17" s="39">
        <f t="shared" si="2"/>
        <v>2889000</v>
      </c>
      <c r="J17" s="34"/>
      <c r="K17" s="36"/>
      <c r="L17" s="39"/>
      <c r="M17" s="35"/>
      <c r="N17" s="37"/>
      <c r="O17" s="36" t="s">
        <v>46</v>
      </c>
      <c r="P17" s="34"/>
      <c r="Q17" s="33">
        <v>500000</v>
      </c>
      <c r="R17" s="35"/>
      <c r="S17" s="16"/>
      <c r="T17" s="4"/>
      <c r="U17" s="4"/>
      <c r="V17" s="3"/>
    </row>
    <row r="18" spans="1:22" ht="20.100000000000001" customHeight="1">
      <c r="A18" s="26"/>
      <c r="B18" s="26"/>
      <c r="C18" s="31">
        <v>134</v>
      </c>
      <c r="D18" s="38" t="s">
        <v>47</v>
      </c>
      <c r="E18" s="32" t="s">
        <v>107</v>
      </c>
      <c r="F18" s="33">
        <v>111000</v>
      </c>
      <c r="G18" s="33">
        <v>-11000</v>
      </c>
      <c r="H18" s="33"/>
      <c r="I18" s="39">
        <f t="shared" si="2"/>
        <v>100000</v>
      </c>
      <c r="J18" s="34"/>
      <c r="K18" s="36"/>
      <c r="L18" s="39"/>
      <c r="M18" s="35"/>
      <c r="N18" s="37"/>
      <c r="O18" s="36" t="s">
        <v>42</v>
      </c>
      <c r="P18" s="34"/>
      <c r="Q18" s="33">
        <v>-11000</v>
      </c>
      <c r="R18" s="35"/>
      <c r="S18" s="16"/>
      <c r="T18" s="4"/>
      <c r="U18" s="4"/>
      <c r="V18" s="3"/>
    </row>
    <row r="19" spans="1:22" ht="20.100000000000001" customHeight="1">
      <c r="A19" s="26"/>
      <c r="B19" s="26"/>
      <c r="C19" s="31">
        <v>136</v>
      </c>
      <c r="D19" s="38" t="s">
        <v>47</v>
      </c>
      <c r="E19" s="37" t="s">
        <v>109</v>
      </c>
      <c r="F19" s="33">
        <v>400000</v>
      </c>
      <c r="G19" s="33"/>
      <c r="H19" s="33">
        <v>200000</v>
      </c>
      <c r="I19" s="39">
        <f t="shared" si="2"/>
        <v>600000</v>
      </c>
      <c r="J19" s="34"/>
      <c r="K19" s="36"/>
      <c r="L19" s="39"/>
      <c r="M19" s="35"/>
      <c r="N19" s="37" t="s">
        <v>105</v>
      </c>
      <c r="O19" s="36" t="s">
        <v>42</v>
      </c>
      <c r="P19" s="34"/>
      <c r="Q19" s="33">
        <v>200000</v>
      </c>
      <c r="R19" s="35"/>
      <c r="S19" s="16"/>
      <c r="T19" s="4"/>
      <c r="U19" s="4"/>
      <c r="V19" s="3"/>
    </row>
    <row r="20" spans="1:22" ht="20.100000000000001" customHeight="1">
      <c r="A20" s="26"/>
      <c r="B20" s="26"/>
      <c r="C20" s="31">
        <v>137</v>
      </c>
      <c r="D20" s="38" t="s">
        <v>47</v>
      </c>
      <c r="E20" s="37" t="s">
        <v>108</v>
      </c>
      <c r="F20" s="33">
        <v>14904</v>
      </c>
      <c r="G20" s="33"/>
      <c r="H20" s="33">
        <v>11000</v>
      </c>
      <c r="I20" s="39">
        <f t="shared" si="2"/>
        <v>25904</v>
      </c>
      <c r="J20" s="34"/>
      <c r="K20" s="36"/>
      <c r="L20" s="39"/>
      <c r="M20" s="35"/>
      <c r="N20" s="37"/>
      <c r="O20" s="36" t="s">
        <v>42</v>
      </c>
      <c r="P20" s="34"/>
      <c r="Q20" s="33">
        <v>11000</v>
      </c>
      <c r="R20" s="35"/>
      <c r="S20" s="16"/>
      <c r="T20" s="4"/>
      <c r="U20" s="4"/>
      <c r="V20" s="3"/>
    </row>
    <row r="21" spans="1:22" ht="20.100000000000001" customHeight="1">
      <c r="A21" s="26"/>
      <c r="B21" s="26"/>
      <c r="C21" s="31" t="s">
        <v>15</v>
      </c>
      <c r="D21" s="38" t="s">
        <v>89</v>
      </c>
      <c r="E21" s="37" t="s">
        <v>110</v>
      </c>
      <c r="F21" s="33">
        <v>0</v>
      </c>
      <c r="G21" s="33"/>
      <c r="H21" s="33">
        <v>100000</v>
      </c>
      <c r="I21" s="39">
        <f t="shared" si="2"/>
        <v>100000</v>
      </c>
      <c r="J21" s="34"/>
      <c r="K21" s="36"/>
      <c r="L21" s="39"/>
      <c r="M21" s="35"/>
      <c r="N21" s="37"/>
      <c r="O21" s="36" t="s">
        <v>42</v>
      </c>
      <c r="P21" s="34"/>
      <c r="Q21" s="33">
        <v>100000</v>
      </c>
      <c r="R21" s="35"/>
      <c r="S21" s="16"/>
      <c r="T21" s="4"/>
      <c r="U21" s="4"/>
      <c r="V21" s="3"/>
    </row>
    <row r="22" spans="1:22" ht="20.100000000000001" customHeight="1">
      <c r="A22" s="26"/>
      <c r="B22" s="26"/>
      <c r="C22" s="31">
        <v>139</v>
      </c>
      <c r="D22" s="38" t="s">
        <v>48</v>
      </c>
      <c r="E22" s="37" t="s">
        <v>81</v>
      </c>
      <c r="F22" s="33">
        <v>70000</v>
      </c>
      <c r="G22" s="33"/>
      <c r="H22" s="33">
        <v>230000</v>
      </c>
      <c r="I22" s="39">
        <f t="shared" si="2"/>
        <v>300000</v>
      </c>
      <c r="J22" s="34"/>
      <c r="K22" s="36"/>
      <c r="L22" s="39"/>
      <c r="M22" s="35"/>
      <c r="N22" s="37" t="s">
        <v>82</v>
      </c>
      <c r="O22" s="36" t="s">
        <v>42</v>
      </c>
      <c r="P22" s="34"/>
      <c r="Q22" s="33">
        <v>230000</v>
      </c>
      <c r="R22" s="35"/>
      <c r="S22" s="16"/>
      <c r="T22" s="4"/>
      <c r="U22" s="4"/>
      <c r="V22" s="3"/>
    </row>
    <row r="23" spans="1:22" ht="20.100000000000001" customHeight="1">
      <c r="A23" s="26"/>
      <c r="B23" s="26"/>
      <c r="C23" s="31">
        <v>139</v>
      </c>
      <c r="D23" s="38" t="s">
        <v>48</v>
      </c>
      <c r="E23" s="37" t="s">
        <v>49</v>
      </c>
      <c r="F23" s="33">
        <v>900000</v>
      </c>
      <c r="G23" s="33">
        <v>-100000</v>
      </c>
      <c r="H23" s="33"/>
      <c r="I23" s="39">
        <f t="shared" si="2"/>
        <v>800000</v>
      </c>
      <c r="J23" s="34"/>
      <c r="K23" s="36"/>
      <c r="L23" s="39"/>
      <c r="M23" s="35"/>
      <c r="N23" s="37"/>
      <c r="O23" s="36" t="s">
        <v>42</v>
      </c>
      <c r="P23" s="34"/>
      <c r="Q23" s="33">
        <v>-100000</v>
      </c>
      <c r="R23" s="35"/>
      <c r="S23" s="16"/>
      <c r="T23" s="4"/>
      <c r="U23" s="4"/>
      <c r="V23" s="3"/>
    </row>
    <row r="24" spans="1:22" ht="20.100000000000001" customHeight="1">
      <c r="A24" s="26"/>
      <c r="B24" s="26"/>
      <c r="C24" s="31">
        <v>139</v>
      </c>
      <c r="D24" s="38" t="s">
        <v>48</v>
      </c>
      <c r="E24" s="37" t="s">
        <v>50</v>
      </c>
      <c r="F24" s="33">
        <v>770000</v>
      </c>
      <c r="G24" s="33"/>
      <c r="H24" s="33">
        <v>200000</v>
      </c>
      <c r="I24" s="39">
        <f t="shared" si="2"/>
        <v>970000</v>
      </c>
      <c r="J24" s="34"/>
      <c r="K24" s="36"/>
      <c r="L24" s="39"/>
      <c r="M24" s="35"/>
      <c r="N24" s="37" t="s">
        <v>123</v>
      </c>
      <c r="O24" s="36" t="s">
        <v>42</v>
      </c>
      <c r="P24" s="34"/>
      <c r="Q24" s="33">
        <v>200000</v>
      </c>
      <c r="R24" s="35"/>
      <c r="S24" s="16"/>
      <c r="T24" s="4"/>
      <c r="U24" s="4"/>
      <c r="V24" s="3"/>
    </row>
    <row r="25" spans="1:22" ht="20.100000000000001" customHeight="1">
      <c r="A25" s="26"/>
      <c r="B25" s="26"/>
      <c r="C25" s="31">
        <v>140</v>
      </c>
      <c r="D25" s="38" t="s">
        <v>48</v>
      </c>
      <c r="E25" s="32" t="s">
        <v>51</v>
      </c>
      <c r="F25" s="33">
        <v>400000</v>
      </c>
      <c r="G25" s="33"/>
      <c r="H25" s="33">
        <v>100000</v>
      </c>
      <c r="I25" s="39">
        <f t="shared" si="2"/>
        <v>500000</v>
      </c>
      <c r="J25" s="34"/>
      <c r="K25" s="36"/>
      <c r="L25" s="39"/>
      <c r="M25" s="35"/>
      <c r="N25" s="37" t="s">
        <v>82</v>
      </c>
      <c r="O25" s="36" t="s">
        <v>42</v>
      </c>
      <c r="P25" s="34"/>
      <c r="Q25" s="33">
        <v>100000</v>
      </c>
      <c r="R25" s="35"/>
      <c r="S25" s="16"/>
      <c r="T25" s="4"/>
      <c r="U25" s="4"/>
      <c r="V25" s="3"/>
    </row>
    <row r="26" spans="1:22" ht="20.100000000000001" customHeight="1">
      <c r="A26" s="26"/>
      <c r="B26" s="26"/>
      <c r="C26" s="31">
        <v>142</v>
      </c>
      <c r="D26" s="38" t="s">
        <v>48</v>
      </c>
      <c r="E26" s="37" t="s">
        <v>96</v>
      </c>
      <c r="F26" s="33">
        <v>160000</v>
      </c>
      <c r="G26" s="33"/>
      <c r="H26" s="33">
        <v>40000</v>
      </c>
      <c r="I26" s="39">
        <f t="shared" si="2"/>
        <v>200000</v>
      </c>
      <c r="J26" s="34"/>
      <c r="K26" s="36"/>
      <c r="L26" s="39"/>
      <c r="M26" s="35"/>
      <c r="N26" s="37"/>
      <c r="O26" s="36" t="s">
        <v>42</v>
      </c>
      <c r="P26" s="34"/>
      <c r="Q26" s="33">
        <v>40000</v>
      </c>
      <c r="R26" s="35"/>
      <c r="S26" s="16"/>
      <c r="T26" s="4"/>
      <c r="U26" s="4"/>
      <c r="V26" s="3"/>
    </row>
    <row r="27" spans="1:22" ht="20.100000000000001" customHeight="1">
      <c r="A27" s="26"/>
      <c r="B27" s="26"/>
      <c r="C27" s="31">
        <v>142</v>
      </c>
      <c r="D27" s="38" t="s">
        <v>48</v>
      </c>
      <c r="E27" s="37" t="s">
        <v>52</v>
      </c>
      <c r="F27" s="33">
        <v>5240000</v>
      </c>
      <c r="G27" s="33"/>
      <c r="H27" s="33">
        <v>2000000</v>
      </c>
      <c r="I27" s="39">
        <f t="shared" si="2"/>
        <v>7240000</v>
      </c>
      <c r="J27" s="34"/>
      <c r="K27" s="36"/>
      <c r="L27" s="39"/>
      <c r="M27" s="35"/>
      <c r="N27" s="37" t="s">
        <v>106</v>
      </c>
      <c r="O27" s="36" t="s">
        <v>42</v>
      </c>
      <c r="P27" s="34"/>
      <c r="Q27" s="33">
        <v>2000000</v>
      </c>
      <c r="R27" s="35"/>
      <c r="S27" s="16"/>
      <c r="T27" s="4"/>
      <c r="U27" s="4"/>
      <c r="V27" s="3"/>
    </row>
    <row r="28" spans="1:22" ht="20.100000000000001" customHeight="1">
      <c r="A28" s="26"/>
      <c r="B28" s="26"/>
      <c r="C28" s="31">
        <v>143</v>
      </c>
      <c r="D28" s="38" t="s">
        <v>48</v>
      </c>
      <c r="E28" s="37" t="s">
        <v>53</v>
      </c>
      <c r="F28" s="33">
        <v>200000</v>
      </c>
      <c r="G28" s="33"/>
      <c r="H28" s="33">
        <v>100000</v>
      </c>
      <c r="I28" s="39">
        <f t="shared" si="2"/>
        <v>300000</v>
      </c>
      <c r="J28" s="34"/>
      <c r="K28" s="36"/>
      <c r="L28" s="39"/>
      <c r="M28" s="35"/>
      <c r="N28" s="37"/>
      <c r="O28" s="36" t="s">
        <v>42</v>
      </c>
      <c r="P28" s="34"/>
      <c r="Q28" s="33">
        <v>100000</v>
      </c>
      <c r="R28" s="35"/>
      <c r="S28" s="16"/>
      <c r="T28" s="4"/>
      <c r="U28" s="4"/>
      <c r="V28" s="3"/>
    </row>
    <row r="29" spans="1:22" ht="20.100000000000001" customHeight="1">
      <c r="A29" s="26"/>
      <c r="B29" s="26"/>
      <c r="C29" s="31">
        <v>143</v>
      </c>
      <c r="D29" s="38" t="s">
        <v>48</v>
      </c>
      <c r="E29" s="37" t="s">
        <v>54</v>
      </c>
      <c r="F29" s="33">
        <v>100000</v>
      </c>
      <c r="G29" s="33"/>
      <c r="H29" s="33">
        <v>100000</v>
      </c>
      <c r="I29" s="39">
        <f t="shared" si="2"/>
        <v>200000</v>
      </c>
      <c r="J29" s="34"/>
      <c r="K29" s="36"/>
      <c r="L29" s="39"/>
      <c r="M29" s="35"/>
      <c r="N29" s="37" t="s">
        <v>82</v>
      </c>
      <c r="O29" s="36" t="s">
        <v>42</v>
      </c>
      <c r="P29" s="34"/>
      <c r="Q29" s="33">
        <v>100000</v>
      </c>
      <c r="R29" s="35"/>
      <c r="S29" s="16"/>
      <c r="T29" s="4"/>
      <c r="U29" s="4"/>
      <c r="V29" s="3"/>
    </row>
    <row r="30" spans="1:22" ht="20.100000000000001" customHeight="1">
      <c r="A30" s="26"/>
      <c r="B30" s="26"/>
      <c r="C30" s="31">
        <v>144</v>
      </c>
      <c r="D30" s="38" t="s">
        <v>48</v>
      </c>
      <c r="E30" s="37" t="s">
        <v>55</v>
      </c>
      <c r="F30" s="33">
        <v>2570000</v>
      </c>
      <c r="G30" s="33"/>
      <c r="H30" s="33">
        <v>2000000</v>
      </c>
      <c r="I30" s="39">
        <f t="shared" si="2"/>
        <v>4570000</v>
      </c>
      <c r="J30" s="34"/>
      <c r="K30" s="36"/>
      <c r="L30" s="39"/>
      <c r="M30" s="35"/>
      <c r="N30" s="37" t="s">
        <v>124</v>
      </c>
      <c r="O30" s="36" t="s">
        <v>42</v>
      </c>
      <c r="P30" s="34"/>
      <c r="Q30" s="33">
        <v>2000000</v>
      </c>
      <c r="R30" s="35"/>
      <c r="S30" s="16"/>
      <c r="T30" s="4"/>
      <c r="U30" s="4"/>
      <c r="V30" s="3"/>
    </row>
    <row r="31" spans="1:22" ht="20.100000000000001" customHeight="1">
      <c r="A31" s="26"/>
      <c r="B31" s="26"/>
      <c r="C31" s="31">
        <v>144</v>
      </c>
      <c r="D31" s="38" t="s">
        <v>48</v>
      </c>
      <c r="E31" s="37" t="s">
        <v>97</v>
      </c>
      <c r="F31" s="33">
        <v>1300000</v>
      </c>
      <c r="G31" s="33">
        <v>-500000</v>
      </c>
      <c r="H31" s="33"/>
      <c r="I31" s="39">
        <f t="shared" si="2"/>
        <v>800000</v>
      </c>
      <c r="J31" s="34"/>
      <c r="K31" s="36"/>
      <c r="L31" s="39"/>
      <c r="M31" s="35"/>
      <c r="N31" s="37"/>
      <c r="O31" s="36" t="s">
        <v>42</v>
      </c>
      <c r="P31" s="34"/>
      <c r="Q31" s="33">
        <v>-500000</v>
      </c>
      <c r="R31" s="35"/>
      <c r="S31" s="16"/>
      <c r="T31" s="4"/>
      <c r="U31" s="4"/>
      <c r="V31" s="3"/>
    </row>
    <row r="32" spans="1:22" ht="20.100000000000001" customHeight="1">
      <c r="A32" s="26"/>
      <c r="B32" s="26"/>
      <c r="C32" s="31" t="s">
        <v>15</v>
      </c>
      <c r="D32" s="38" t="s">
        <v>48</v>
      </c>
      <c r="E32" s="37" t="s">
        <v>79</v>
      </c>
      <c r="F32" s="33">
        <v>0</v>
      </c>
      <c r="G32" s="33"/>
      <c r="H32" s="33">
        <v>150000</v>
      </c>
      <c r="I32" s="39">
        <f t="shared" si="2"/>
        <v>150000</v>
      </c>
      <c r="J32" s="34"/>
      <c r="K32" s="36"/>
      <c r="L32" s="39"/>
      <c r="M32" s="35"/>
      <c r="N32" s="37"/>
      <c r="O32" s="36" t="s">
        <v>42</v>
      </c>
      <c r="P32" s="34"/>
      <c r="Q32" s="33">
        <v>150000</v>
      </c>
      <c r="R32" s="35"/>
      <c r="S32" s="16"/>
      <c r="T32" s="4"/>
      <c r="U32" s="4"/>
      <c r="V32" s="3"/>
    </row>
    <row r="33" spans="1:22" ht="20.100000000000001" customHeight="1">
      <c r="A33" s="26"/>
      <c r="B33" s="26"/>
      <c r="C33" s="31" t="s">
        <v>15</v>
      </c>
      <c r="D33" s="38" t="s">
        <v>48</v>
      </c>
      <c r="E33" s="37" t="s">
        <v>116</v>
      </c>
      <c r="F33" s="33">
        <v>0</v>
      </c>
      <c r="G33" s="33"/>
      <c r="H33" s="33">
        <v>200000</v>
      </c>
      <c r="I33" s="39">
        <f t="shared" si="2"/>
        <v>200000</v>
      </c>
      <c r="J33" s="34"/>
      <c r="K33" s="36"/>
      <c r="L33" s="39"/>
      <c r="M33" s="35"/>
      <c r="N33" s="37" t="s">
        <v>125</v>
      </c>
      <c r="O33" s="36" t="s">
        <v>42</v>
      </c>
      <c r="P33" s="34"/>
      <c r="Q33" s="33">
        <v>200000</v>
      </c>
      <c r="R33" s="35"/>
      <c r="S33" s="16"/>
      <c r="T33" s="4"/>
      <c r="U33" s="4"/>
      <c r="V33" s="3"/>
    </row>
    <row r="34" spans="1:22" ht="20.100000000000001" customHeight="1">
      <c r="A34" s="26"/>
      <c r="B34" s="26"/>
      <c r="C34" s="31">
        <v>146</v>
      </c>
      <c r="D34" s="38" t="s">
        <v>56</v>
      </c>
      <c r="E34" s="37" t="s">
        <v>111</v>
      </c>
      <c r="F34" s="33">
        <v>1680000</v>
      </c>
      <c r="G34" s="33"/>
      <c r="H34" s="33">
        <v>220000</v>
      </c>
      <c r="I34" s="39">
        <f t="shared" si="2"/>
        <v>1900000</v>
      </c>
      <c r="J34" s="34"/>
      <c r="K34" s="36"/>
      <c r="L34" s="39"/>
      <c r="M34" s="35"/>
      <c r="N34" s="37" t="s">
        <v>82</v>
      </c>
      <c r="O34" s="36" t="s">
        <v>42</v>
      </c>
      <c r="P34" s="34"/>
      <c r="Q34" s="33">
        <v>220000</v>
      </c>
      <c r="R34" s="35"/>
      <c r="S34" s="16"/>
      <c r="T34" s="4"/>
      <c r="U34" s="4"/>
      <c r="V34" s="3"/>
    </row>
    <row r="35" spans="1:22" ht="20.100000000000001" customHeight="1">
      <c r="A35" s="26"/>
      <c r="B35" s="26"/>
      <c r="C35" s="31">
        <v>147</v>
      </c>
      <c r="D35" s="38" t="s">
        <v>90</v>
      </c>
      <c r="E35" s="37" t="s">
        <v>92</v>
      </c>
      <c r="F35" s="33">
        <v>1000000</v>
      </c>
      <c r="G35" s="33"/>
      <c r="H35" s="33">
        <v>150000</v>
      </c>
      <c r="I35" s="39">
        <f t="shared" si="2"/>
        <v>1150000</v>
      </c>
      <c r="J35" s="34"/>
      <c r="K35" s="36"/>
      <c r="L35" s="39"/>
      <c r="M35" s="35"/>
      <c r="N35" s="37" t="s">
        <v>82</v>
      </c>
      <c r="O35" s="36" t="s">
        <v>42</v>
      </c>
      <c r="P35" s="34"/>
      <c r="Q35" s="33">
        <v>150000</v>
      </c>
      <c r="R35" s="35"/>
      <c r="S35" s="16"/>
      <c r="T35" s="4"/>
      <c r="U35" s="4"/>
      <c r="V35" s="3"/>
    </row>
    <row r="36" spans="1:22" ht="20.100000000000001" customHeight="1">
      <c r="A36" s="26"/>
      <c r="B36" s="26"/>
      <c r="C36" s="31">
        <v>147</v>
      </c>
      <c r="D36" s="38" t="s">
        <v>74</v>
      </c>
      <c r="E36" s="37" t="s">
        <v>128</v>
      </c>
      <c r="F36" s="33">
        <v>50000</v>
      </c>
      <c r="G36" s="33"/>
      <c r="H36" s="33">
        <v>150000</v>
      </c>
      <c r="I36" s="39">
        <f t="shared" si="2"/>
        <v>200000</v>
      </c>
      <c r="J36" s="34"/>
      <c r="K36" s="36"/>
      <c r="L36" s="39"/>
      <c r="M36" s="35"/>
      <c r="N36" s="37" t="s">
        <v>82</v>
      </c>
      <c r="O36" s="36" t="s">
        <v>42</v>
      </c>
      <c r="P36" s="34"/>
      <c r="Q36" s="33">
        <v>150000</v>
      </c>
      <c r="R36" s="35"/>
      <c r="S36" s="16"/>
      <c r="T36" s="4"/>
      <c r="U36" s="4"/>
      <c r="V36" s="3"/>
    </row>
    <row r="37" spans="1:22" ht="31.5" customHeight="1">
      <c r="A37" s="26"/>
      <c r="B37" s="26"/>
      <c r="C37" s="31">
        <v>148</v>
      </c>
      <c r="D37" s="38" t="s">
        <v>90</v>
      </c>
      <c r="E37" s="41" t="s">
        <v>91</v>
      </c>
      <c r="F37" s="33">
        <v>40000</v>
      </c>
      <c r="G37" s="33"/>
      <c r="H37" s="33">
        <v>10000</v>
      </c>
      <c r="I37" s="39">
        <f t="shared" si="2"/>
        <v>50000</v>
      </c>
      <c r="J37" s="34"/>
      <c r="K37" s="36"/>
      <c r="L37" s="39"/>
      <c r="M37" s="35"/>
      <c r="N37" s="37"/>
      <c r="O37" s="36" t="s">
        <v>42</v>
      </c>
      <c r="P37" s="34"/>
      <c r="Q37" s="33">
        <v>10000</v>
      </c>
      <c r="R37" s="35"/>
      <c r="S37" s="16"/>
      <c r="T37" s="4"/>
      <c r="U37" s="4"/>
      <c r="V37" s="3"/>
    </row>
    <row r="38" spans="1:22" ht="30.75" customHeight="1">
      <c r="A38" s="26"/>
      <c r="B38" s="26"/>
      <c r="C38" s="31" t="s">
        <v>57</v>
      </c>
      <c r="D38" s="38" t="s">
        <v>58</v>
      </c>
      <c r="E38" s="37" t="s">
        <v>71</v>
      </c>
      <c r="F38" s="33">
        <v>0</v>
      </c>
      <c r="G38" s="33"/>
      <c r="H38" s="33">
        <v>200000</v>
      </c>
      <c r="I38" s="39">
        <f t="shared" si="2"/>
        <v>200000</v>
      </c>
      <c r="J38" s="34"/>
      <c r="K38" s="36"/>
      <c r="L38" s="39"/>
      <c r="M38" s="35"/>
      <c r="N38" s="41" t="s">
        <v>126</v>
      </c>
      <c r="O38" s="36" t="s">
        <v>42</v>
      </c>
      <c r="P38" s="34"/>
      <c r="Q38" s="33">
        <v>200000</v>
      </c>
      <c r="R38" s="35"/>
      <c r="S38" s="16"/>
      <c r="T38" s="4"/>
      <c r="U38" s="4"/>
      <c r="V38" s="3"/>
    </row>
    <row r="39" spans="1:22" ht="20.100000000000001" customHeight="1">
      <c r="A39" s="26"/>
      <c r="B39" s="26"/>
      <c r="C39" s="31">
        <v>155</v>
      </c>
      <c r="D39" s="38" t="s">
        <v>98</v>
      </c>
      <c r="E39" s="37" t="s">
        <v>99</v>
      </c>
      <c r="F39" s="33">
        <v>1010000</v>
      </c>
      <c r="G39" s="33">
        <v>-200000</v>
      </c>
      <c r="H39" s="33"/>
      <c r="I39" s="39">
        <f t="shared" si="2"/>
        <v>810000</v>
      </c>
      <c r="J39" s="34"/>
      <c r="K39" s="36"/>
      <c r="L39" s="39"/>
      <c r="M39" s="35"/>
      <c r="N39" s="37" t="s">
        <v>100</v>
      </c>
      <c r="O39" s="36" t="s">
        <v>42</v>
      </c>
      <c r="P39" s="34"/>
      <c r="Q39" s="33">
        <v>-200000</v>
      </c>
      <c r="R39" s="35"/>
      <c r="S39" s="16"/>
      <c r="T39" s="4"/>
      <c r="U39" s="4"/>
      <c r="V39" s="3"/>
    </row>
    <row r="40" spans="1:22" ht="20.100000000000001" customHeight="1">
      <c r="A40" s="26"/>
      <c r="B40" s="26"/>
      <c r="C40" s="31">
        <v>155</v>
      </c>
      <c r="D40" s="38" t="s">
        <v>98</v>
      </c>
      <c r="E40" s="37" t="s">
        <v>101</v>
      </c>
      <c r="F40" s="33">
        <v>300000</v>
      </c>
      <c r="G40" s="33"/>
      <c r="H40" s="33">
        <v>200000</v>
      </c>
      <c r="I40" s="39">
        <f t="shared" si="2"/>
        <v>500000</v>
      </c>
      <c r="J40" s="34"/>
      <c r="K40" s="36"/>
      <c r="L40" s="39"/>
      <c r="M40" s="35"/>
      <c r="N40" s="37"/>
      <c r="O40" s="36" t="s">
        <v>42</v>
      </c>
      <c r="P40" s="34"/>
      <c r="Q40" s="33">
        <v>200000</v>
      </c>
      <c r="R40" s="35"/>
      <c r="S40" s="16"/>
      <c r="T40" s="4"/>
      <c r="U40" s="4"/>
      <c r="V40" s="3"/>
    </row>
    <row r="41" spans="1:22" ht="28.5" customHeight="1">
      <c r="A41" s="26"/>
      <c r="B41" s="26"/>
      <c r="C41" s="31">
        <v>155</v>
      </c>
      <c r="D41" s="38" t="s">
        <v>59</v>
      </c>
      <c r="E41" s="37" t="s">
        <v>112</v>
      </c>
      <c r="F41" s="33">
        <v>2508800</v>
      </c>
      <c r="G41" s="33"/>
      <c r="H41" s="33">
        <v>4000000</v>
      </c>
      <c r="I41" s="39">
        <f t="shared" si="2"/>
        <v>6508800</v>
      </c>
      <c r="J41" s="34"/>
      <c r="K41" s="36"/>
      <c r="L41" s="39"/>
      <c r="M41" s="35"/>
      <c r="N41" s="41" t="s">
        <v>120</v>
      </c>
      <c r="O41" s="36" t="s">
        <v>42</v>
      </c>
      <c r="P41" s="34"/>
      <c r="Q41" s="33">
        <v>4000000</v>
      </c>
      <c r="R41" s="35"/>
      <c r="S41" s="16"/>
      <c r="T41" s="4"/>
      <c r="U41" s="4"/>
      <c r="V41" s="3"/>
    </row>
    <row r="42" spans="1:22" ht="20.100000000000001" customHeight="1">
      <c r="A42" s="26"/>
      <c r="B42" s="26"/>
      <c r="C42" s="31" t="s">
        <v>80</v>
      </c>
      <c r="D42" s="38" t="s">
        <v>85</v>
      </c>
      <c r="E42" s="37" t="s">
        <v>86</v>
      </c>
      <c r="F42" s="33">
        <v>0</v>
      </c>
      <c r="G42" s="33"/>
      <c r="H42" s="33">
        <v>200000</v>
      </c>
      <c r="I42" s="39">
        <f t="shared" si="2"/>
        <v>200000</v>
      </c>
      <c r="J42" s="34"/>
      <c r="K42" s="36"/>
      <c r="L42" s="39"/>
      <c r="M42" s="35"/>
      <c r="N42" s="37" t="s">
        <v>127</v>
      </c>
      <c r="O42" s="36" t="s">
        <v>42</v>
      </c>
      <c r="P42" s="34"/>
      <c r="Q42" s="33">
        <v>200000</v>
      </c>
      <c r="R42" s="35"/>
      <c r="S42" s="16"/>
      <c r="T42" s="4"/>
      <c r="U42" s="4"/>
      <c r="V42" s="3"/>
    </row>
    <row r="43" spans="1:22" ht="20.100000000000001" customHeight="1">
      <c r="A43" s="26"/>
      <c r="B43" s="26"/>
      <c r="C43" s="31" t="s">
        <v>15</v>
      </c>
      <c r="D43" s="38" t="s">
        <v>85</v>
      </c>
      <c r="E43" s="37" t="s">
        <v>95</v>
      </c>
      <c r="F43" s="33">
        <v>0</v>
      </c>
      <c r="G43" s="33"/>
      <c r="H43" s="33">
        <v>150000</v>
      </c>
      <c r="I43" s="39">
        <f t="shared" si="2"/>
        <v>150000</v>
      </c>
      <c r="J43" s="34"/>
      <c r="K43" s="36"/>
      <c r="L43" s="39"/>
      <c r="M43" s="35"/>
      <c r="N43" s="37"/>
      <c r="O43" s="36" t="s">
        <v>42</v>
      </c>
      <c r="P43" s="34"/>
      <c r="Q43" s="33">
        <v>150000</v>
      </c>
      <c r="R43" s="35"/>
      <c r="S43" s="16"/>
      <c r="T43" s="4"/>
      <c r="U43" s="4"/>
      <c r="V43" s="3"/>
    </row>
    <row r="44" spans="1:22" ht="20.100000000000001" customHeight="1">
      <c r="A44" s="26"/>
      <c r="B44" s="26"/>
      <c r="C44" s="31">
        <v>161</v>
      </c>
      <c r="D44" s="38" t="s">
        <v>60</v>
      </c>
      <c r="E44" s="37" t="s">
        <v>113</v>
      </c>
      <c r="F44" s="33">
        <v>100000</v>
      </c>
      <c r="G44" s="33"/>
      <c r="H44" s="33">
        <v>500000</v>
      </c>
      <c r="I44" s="39">
        <f t="shared" si="2"/>
        <v>600000</v>
      </c>
      <c r="J44" s="34"/>
      <c r="K44" s="36"/>
      <c r="L44" s="39"/>
      <c r="M44" s="35"/>
      <c r="N44" s="37" t="s">
        <v>72</v>
      </c>
      <c r="O44" s="36" t="s">
        <v>42</v>
      </c>
      <c r="P44" s="34"/>
      <c r="Q44" s="33">
        <v>500000</v>
      </c>
      <c r="R44" s="35"/>
      <c r="S44" s="16"/>
      <c r="T44" s="4"/>
      <c r="U44" s="4"/>
      <c r="V44" s="3"/>
    </row>
    <row r="45" spans="1:22" ht="27.75" customHeight="1">
      <c r="A45" s="26"/>
      <c r="B45" s="26"/>
      <c r="C45" s="31">
        <v>161</v>
      </c>
      <c r="D45" s="38" t="s">
        <v>60</v>
      </c>
      <c r="E45" s="37" t="s">
        <v>61</v>
      </c>
      <c r="F45" s="33">
        <v>3695000</v>
      </c>
      <c r="G45" s="33"/>
      <c r="H45" s="33">
        <v>400000</v>
      </c>
      <c r="I45" s="39">
        <f t="shared" si="2"/>
        <v>4095000</v>
      </c>
      <c r="J45" s="34"/>
      <c r="K45" s="36"/>
      <c r="L45" s="39"/>
      <c r="M45" s="35"/>
      <c r="N45" s="45" t="s">
        <v>117</v>
      </c>
      <c r="O45" s="36" t="s">
        <v>42</v>
      </c>
      <c r="P45" s="34"/>
      <c r="Q45" s="33">
        <v>400000</v>
      </c>
      <c r="R45" s="35"/>
      <c r="S45" s="16"/>
      <c r="T45" s="4"/>
      <c r="U45" s="4"/>
      <c r="V45" s="3"/>
    </row>
    <row r="46" spans="1:22" ht="20.100000000000001" customHeight="1">
      <c r="A46" s="26"/>
      <c r="B46" s="26"/>
      <c r="C46" s="31">
        <v>162</v>
      </c>
      <c r="D46" s="38" t="s">
        <v>60</v>
      </c>
      <c r="E46" s="37" t="s">
        <v>62</v>
      </c>
      <c r="F46" s="33">
        <v>1650000</v>
      </c>
      <c r="G46" s="33">
        <v>-1100000</v>
      </c>
      <c r="H46" s="33"/>
      <c r="I46" s="39">
        <f t="shared" si="2"/>
        <v>550000</v>
      </c>
      <c r="J46" s="34"/>
      <c r="K46" s="36"/>
      <c r="L46" s="39"/>
      <c r="M46" s="35"/>
      <c r="N46" s="37"/>
      <c r="O46" s="36" t="s">
        <v>42</v>
      </c>
      <c r="P46" s="34"/>
      <c r="Q46" s="33">
        <v>-1100000</v>
      </c>
      <c r="R46" s="35"/>
      <c r="S46" s="16"/>
      <c r="T46" s="4"/>
      <c r="U46" s="4"/>
      <c r="V46" s="3"/>
    </row>
    <row r="47" spans="1:22" ht="51" customHeight="1">
      <c r="A47" s="26"/>
      <c r="B47" s="26"/>
      <c r="C47" s="31">
        <v>164</v>
      </c>
      <c r="D47" s="38" t="s">
        <v>65</v>
      </c>
      <c r="E47" s="37" t="s">
        <v>66</v>
      </c>
      <c r="F47" s="33">
        <v>437977</v>
      </c>
      <c r="G47" s="33"/>
      <c r="H47" s="33">
        <v>167095</v>
      </c>
      <c r="I47" s="39">
        <f t="shared" si="2"/>
        <v>605072</v>
      </c>
      <c r="J47" s="34"/>
      <c r="K47" s="36"/>
      <c r="L47" s="39"/>
      <c r="M47" s="35"/>
      <c r="N47" s="46" t="s">
        <v>118</v>
      </c>
      <c r="O47" s="36" t="s">
        <v>70</v>
      </c>
      <c r="P47" s="34"/>
      <c r="Q47" s="33">
        <v>167095</v>
      </c>
      <c r="R47" s="35"/>
      <c r="S47" s="16"/>
      <c r="T47" s="4"/>
      <c r="U47" s="4"/>
      <c r="V47" s="3"/>
    </row>
    <row r="48" spans="1:22" ht="20.100000000000001" customHeight="1">
      <c r="A48" s="26"/>
      <c r="B48" s="26"/>
      <c r="C48" s="31">
        <v>165</v>
      </c>
      <c r="D48" s="38" t="s">
        <v>67</v>
      </c>
      <c r="E48" s="37" t="s">
        <v>68</v>
      </c>
      <c r="F48" s="33">
        <v>316779</v>
      </c>
      <c r="G48" s="33"/>
      <c r="H48" s="33">
        <v>34251</v>
      </c>
      <c r="I48" s="39">
        <f t="shared" si="2"/>
        <v>351030</v>
      </c>
      <c r="J48" s="34"/>
      <c r="K48" s="36"/>
      <c r="L48" s="39"/>
      <c r="M48" s="35"/>
      <c r="N48" s="37" t="s">
        <v>114</v>
      </c>
      <c r="O48" s="36" t="s">
        <v>70</v>
      </c>
      <c r="P48" s="34"/>
      <c r="Q48" s="33">
        <v>34251</v>
      </c>
      <c r="R48" s="35"/>
      <c r="S48" s="16"/>
      <c r="T48" s="4"/>
      <c r="U48" s="4"/>
      <c r="V48" s="3"/>
    </row>
    <row r="49" spans="1:22" ht="27" customHeight="1">
      <c r="A49" s="26"/>
      <c r="B49" s="26"/>
      <c r="C49" s="31">
        <v>165</v>
      </c>
      <c r="D49" s="38" t="s">
        <v>67</v>
      </c>
      <c r="E49" s="37" t="s">
        <v>69</v>
      </c>
      <c r="F49" s="33">
        <v>397764</v>
      </c>
      <c r="G49" s="33"/>
      <c r="H49" s="33">
        <v>50600</v>
      </c>
      <c r="I49" s="39">
        <f t="shared" si="2"/>
        <v>448364</v>
      </c>
      <c r="J49" s="34"/>
      <c r="K49" s="36"/>
      <c r="L49" s="39"/>
      <c r="M49" s="35"/>
      <c r="N49" s="46" t="s">
        <v>119</v>
      </c>
      <c r="O49" s="36" t="s">
        <v>70</v>
      </c>
      <c r="P49" s="34"/>
      <c r="Q49" s="33">
        <v>50600</v>
      </c>
      <c r="R49" s="35"/>
      <c r="S49" s="16"/>
      <c r="T49" s="4"/>
      <c r="U49" s="4"/>
      <c r="V49" s="3"/>
    </row>
    <row r="50" spans="1:22" ht="20.100000000000001" customHeight="1">
      <c r="A50" s="26"/>
      <c r="B50" s="27" t="s">
        <v>38</v>
      </c>
      <c r="C50" s="28"/>
      <c r="D50" s="29"/>
      <c r="E50" s="29"/>
      <c r="F50" s="30">
        <f>SUM(F51:F54)</f>
        <v>2068000</v>
      </c>
      <c r="G50" s="30">
        <f>SUM(G51:G54)</f>
        <v>0</v>
      </c>
      <c r="H50" s="30">
        <f>SUM(H51:H54)</f>
        <v>894000</v>
      </c>
      <c r="I50" s="30">
        <f>SUM(I51:I54)</f>
        <v>2962000</v>
      </c>
      <c r="J50" s="30"/>
      <c r="K50" s="30"/>
      <c r="L50" s="30"/>
      <c r="M50" s="30"/>
      <c r="N50" s="30"/>
      <c r="O50" s="30"/>
      <c r="P50" s="30"/>
      <c r="Q50" s="30">
        <f>SUM(Q51:Q54)</f>
        <v>894000</v>
      </c>
      <c r="R50" s="28"/>
      <c r="S50" s="16"/>
      <c r="T50" s="7">
        <f>SUM(T51:T54)</f>
        <v>0</v>
      </c>
      <c r="U50" s="7">
        <f>SUM(U51:U54)</f>
        <v>0</v>
      </c>
      <c r="V50" s="7"/>
    </row>
    <row r="51" spans="1:22" ht="20.100000000000001" customHeight="1">
      <c r="A51" s="26"/>
      <c r="B51" s="26"/>
      <c r="C51" s="31">
        <v>172</v>
      </c>
      <c r="D51" s="38" t="s">
        <v>63</v>
      </c>
      <c r="E51" s="32" t="s">
        <v>64</v>
      </c>
      <c r="F51" s="33">
        <v>118000</v>
      </c>
      <c r="G51" s="33"/>
      <c r="H51" s="33">
        <v>194000</v>
      </c>
      <c r="I51" s="39">
        <f t="shared" ref="I51:I54" si="3">F51+G51+H51</f>
        <v>312000</v>
      </c>
      <c r="J51" s="37"/>
      <c r="K51" s="37"/>
      <c r="L51" s="39"/>
      <c r="M51" s="35"/>
      <c r="N51" s="42" t="s">
        <v>82</v>
      </c>
      <c r="O51" s="34" t="s">
        <v>102</v>
      </c>
      <c r="P51" s="34"/>
      <c r="Q51" s="33">
        <v>194000</v>
      </c>
      <c r="R51" s="35"/>
      <c r="S51" s="17"/>
      <c r="T51" s="4"/>
      <c r="U51" s="4"/>
      <c r="V51" s="3"/>
    </row>
    <row r="52" spans="1:22" ht="20.100000000000001" customHeight="1">
      <c r="A52" s="26"/>
      <c r="B52" s="26"/>
      <c r="C52" s="31">
        <v>173</v>
      </c>
      <c r="D52" s="38" t="s">
        <v>77</v>
      </c>
      <c r="E52" s="32" t="s">
        <v>103</v>
      </c>
      <c r="F52" s="33">
        <v>1400000</v>
      </c>
      <c r="G52" s="33"/>
      <c r="H52" s="33">
        <v>200000</v>
      </c>
      <c r="I52" s="39">
        <f t="shared" si="3"/>
        <v>1600000</v>
      </c>
      <c r="J52" s="37"/>
      <c r="K52" s="37"/>
      <c r="L52" s="39"/>
      <c r="M52" s="35"/>
      <c r="N52" s="42" t="s">
        <v>104</v>
      </c>
      <c r="O52" s="34" t="s">
        <v>129</v>
      </c>
      <c r="P52" s="34"/>
      <c r="Q52" s="33">
        <v>200000</v>
      </c>
      <c r="R52" s="35"/>
      <c r="S52" s="17"/>
      <c r="T52" s="4"/>
      <c r="U52" s="4"/>
      <c r="V52" s="3"/>
    </row>
    <row r="53" spans="1:22" ht="20.100000000000001" customHeight="1">
      <c r="A53" s="26"/>
      <c r="B53" s="26"/>
      <c r="C53" s="31">
        <v>173</v>
      </c>
      <c r="D53" s="38" t="s">
        <v>77</v>
      </c>
      <c r="E53" s="32" t="s">
        <v>78</v>
      </c>
      <c r="F53" s="33">
        <v>300000</v>
      </c>
      <c r="G53" s="33"/>
      <c r="H53" s="33">
        <v>300000</v>
      </c>
      <c r="I53" s="39">
        <f t="shared" si="3"/>
        <v>600000</v>
      </c>
      <c r="J53" s="37"/>
      <c r="K53" s="37"/>
      <c r="L53" s="39"/>
      <c r="M53" s="35"/>
      <c r="N53" s="42" t="s">
        <v>87</v>
      </c>
      <c r="O53" s="34" t="s">
        <v>102</v>
      </c>
      <c r="P53" s="34"/>
      <c r="Q53" s="33">
        <v>300000</v>
      </c>
      <c r="R53" s="35"/>
      <c r="S53" s="17"/>
      <c r="T53" s="4"/>
      <c r="U53" s="4"/>
      <c r="V53" s="3"/>
    </row>
    <row r="54" spans="1:22" ht="20.100000000000001" customHeight="1">
      <c r="A54" s="26"/>
      <c r="B54" s="26"/>
      <c r="C54" s="31">
        <v>173</v>
      </c>
      <c r="D54" s="38" t="s">
        <v>77</v>
      </c>
      <c r="E54" s="32" t="s">
        <v>83</v>
      </c>
      <c r="F54" s="33">
        <v>250000</v>
      </c>
      <c r="G54" s="33"/>
      <c r="H54" s="33">
        <v>200000</v>
      </c>
      <c r="I54" s="39">
        <f t="shared" si="3"/>
        <v>450000</v>
      </c>
      <c r="J54" s="37"/>
      <c r="K54" s="37"/>
      <c r="L54" s="39"/>
      <c r="M54" s="35"/>
      <c r="N54" s="42" t="s">
        <v>84</v>
      </c>
      <c r="O54" s="34" t="s">
        <v>102</v>
      </c>
      <c r="P54" s="34"/>
      <c r="Q54" s="33">
        <v>200000</v>
      </c>
      <c r="R54" s="35"/>
      <c r="S54" s="17"/>
      <c r="T54" s="4"/>
      <c r="U54" s="4"/>
      <c r="V54" s="3"/>
    </row>
  </sheetData>
  <mergeCells count="17">
    <mergeCell ref="T4:U4"/>
    <mergeCell ref="V4:V5"/>
    <mergeCell ref="J4:K4"/>
    <mergeCell ref="L4:L5"/>
    <mergeCell ref="M4:M5"/>
    <mergeCell ref="N4:N5"/>
    <mergeCell ref="O4:O5"/>
    <mergeCell ref="P4:R4"/>
    <mergeCell ref="A1:N1"/>
    <mergeCell ref="A4:B5"/>
    <mergeCell ref="C4:C5"/>
    <mergeCell ref="D4:D5"/>
    <mergeCell ref="E4:E5"/>
    <mergeCell ref="F4:F5"/>
    <mergeCell ref="G4:H4"/>
    <mergeCell ref="I4:I5"/>
    <mergeCell ref="N3:R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8" orientation="landscape" cellComments="asDisplayed" r:id="rId1"/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V9"/>
  <sheetViews>
    <sheetView showGridLines="0" view="pageBreakPreview" zoomScale="60" zoomScaleNormal="90" workbookViewId="0">
      <selection activeCell="N70" sqref="N70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6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6" customWidth="1"/>
    <col min="19" max="19" width="8.25" style="8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48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2" ht="22.5" customHeight="1">
      <c r="A2" s="10" t="s">
        <v>27</v>
      </c>
      <c r="B2" s="10"/>
    </row>
    <row r="3" spans="1:22" ht="16.5" customHeight="1">
      <c r="N3" s="40" t="s">
        <v>19</v>
      </c>
    </row>
    <row r="4" spans="1:22" ht="27.75" customHeight="1">
      <c r="A4" s="50" t="s">
        <v>10</v>
      </c>
      <c r="B4" s="50"/>
      <c r="C4" s="51" t="s">
        <v>11</v>
      </c>
      <c r="D4" s="50" t="s">
        <v>9</v>
      </c>
      <c r="E4" s="50" t="s">
        <v>8</v>
      </c>
      <c r="F4" s="51" t="s">
        <v>24</v>
      </c>
      <c r="G4" s="52" t="s">
        <v>25</v>
      </c>
      <c r="H4" s="53"/>
      <c r="I4" s="51" t="s">
        <v>14</v>
      </c>
      <c r="J4" s="52" t="s">
        <v>26</v>
      </c>
      <c r="K4" s="53"/>
      <c r="L4" s="51" t="s">
        <v>16</v>
      </c>
      <c r="M4" s="58" t="s">
        <v>17</v>
      </c>
      <c r="N4" s="50" t="s">
        <v>12</v>
      </c>
      <c r="O4" s="60" t="s">
        <v>13</v>
      </c>
      <c r="P4" s="53" t="s">
        <v>18</v>
      </c>
      <c r="Q4" s="53"/>
      <c r="R4" s="53"/>
      <c r="S4" s="9"/>
      <c r="T4" s="55" t="s">
        <v>0</v>
      </c>
      <c r="U4" s="56"/>
      <c r="V4" s="57" t="s">
        <v>3</v>
      </c>
    </row>
    <row r="5" spans="1:22" ht="14.25" customHeight="1">
      <c r="A5" s="50"/>
      <c r="B5" s="50"/>
      <c r="C5" s="51"/>
      <c r="D5" s="50"/>
      <c r="E5" s="50"/>
      <c r="F5" s="50"/>
      <c r="G5" s="18" t="s">
        <v>1</v>
      </c>
      <c r="H5" s="18" t="s">
        <v>2</v>
      </c>
      <c r="I5" s="50"/>
      <c r="J5" s="18" t="s">
        <v>1</v>
      </c>
      <c r="K5" s="18" t="s">
        <v>2</v>
      </c>
      <c r="L5" s="50"/>
      <c r="M5" s="59"/>
      <c r="N5" s="50"/>
      <c r="O5" s="61"/>
      <c r="P5" s="18" t="s">
        <v>6</v>
      </c>
      <c r="Q5" s="18" t="s">
        <v>4</v>
      </c>
      <c r="R5" s="18" t="s">
        <v>7</v>
      </c>
      <c r="S5" s="9"/>
      <c r="T5" s="12" t="s">
        <v>1</v>
      </c>
      <c r="U5" s="12" t="s">
        <v>2</v>
      </c>
      <c r="V5" s="57"/>
    </row>
    <row r="6" spans="1:22" ht="20.100000000000001" customHeight="1">
      <c r="A6" s="19"/>
      <c r="B6" s="20" t="s">
        <v>5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15"/>
      <c r="T6" s="2"/>
      <c r="U6" s="2"/>
      <c r="V6" s="11"/>
    </row>
    <row r="7" spans="1:22" ht="20.100000000000001" customHeight="1">
      <c r="A7" s="23" t="s">
        <v>29</v>
      </c>
      <c r="B7" s="24"/>
      <c r="C7" s="24"/>
      <c r="D7" s="24"/>
      <c r="E7" s="24"/>
      <c r="F7" s="25">
        <v>35000000</v>
      </c>
      <c r="G7" s="25">
        <v>0</v>
      </c>
      <c r="H7" s="25">
        <v>15000000</v>
      </c>
      <c r="I7" s="25">
        <v>50000000</v>
      </c>
      <c r="J7" s="25" t="e">
        <f>J8+#REF!</f>
        <v>#REF!</v>
      </c>
      <c r="K7" s="25" t="e">
        <f>K8+#REF!</f>
        <v>#REF!</v>
      </c>
      <c r="L7" s="25" t="e">
        <f>L8+#REF!</f>
        <v>#REF!</v>
      </c>
      <c r="M7" s="25"/>
      <c r="N7" s="25"/>
      <c r="O7" s="25"/>
      <c r="P7" s="25"/>
      <c r="Q7" s="25"/>
      <c r="R7" s="24"/>
      <c r="S7" s="16"/>
      <c r="T7" s="5" t="e">
        <f>T8+#REF!</f>
        <v>#REF!</v>
      </c>
      <c r="U7" s="5" t="e">
        <f>U8+#REF!</f>
        <v>#REF!</v>
      </c>
      <c r="V7" s="5"/>
    </row>
    <row r="8" spans="1:22" ht="20.100000000000001" customHeight="1">
      <c r="A8" s="26"/>
      <c r="B8" s="27" t="s">
        <v>30</v>
      </c>
      <c r="C8" s="28"/>
      <c r="D8" s="29"/>
      <c r="E8" s="28" t="s">
        <v>20</v>
      </c>
      <c r="F8" s="30">
        <f t="shared" ref="F8:L8" si="0">SUM(F9:F9)</f>
        <v>35000000</v>
      </c>
      <c r="G8" s="30">
        <f t="shared" si="0"/>
        <v>0</v>
      </c>
      <c r="H8" s="30">
        <f t="shared" si="0"/>
        <v>15000000</v>
      </c>
      <c r="I8" s="30">
        <f t="shared" si="0"/>
        <v>50000000</v>
      </c>
      <c r="J8" s="30">
        <f t="shared" si="0"/>
        <v>-740000</v>
      </c>
      <c r="K8" s="30">
        <f t="shared" si="0"/>
        <v>0</v>
      </c>
      <c r="L8" s="30">
        <f t="shared" si="0"/>
        <v>34260000</v>
      </c>
      <c r="M8" s="30"/>
      <c r="N8" s="30"/>
      <c r="O8" s="30"/>
      <c r="P8" s="30"/>
      <c r="Q8" s="30"/>
      <c r="R8" s="28"/>
      <c r="S8" s="16"/>
      <c r="T8" s="7">
        <f>SUM(T9:T9)</f>
        <v>0</v>
      </c>
      <c r="U8" s="7">
        <f>SUM(U9:U9)</f>
        <v>0</v>
      </c>
      <c r="V8" s="7"/>
    </row>
    <row r="9" spans="1:22" ht="20.100000000000001" customHeight="1">
      <c r="A9" s="26"/>
      <c r="B9" s="26"/>
      <c r="C9" s="31">
        <v>44</v>
      </c>
      <c r="D9" s="32" t="s">
        <v>31</v>
      </c>
      <c r="E9" s="32" t="s">
        <v>32</v>
      </c>
      <c r="F9" s="33">
        <v>35000000</v>
      </c>
      <c r="G9" s="33"/>
      <c r="H9" s="33">
        <v>15000000</v>
      </c>
      <c r="I9" s="39">
        <f>F9+G9+H9</f>
        <v>50000000</v>
      </c>
      <c r="J9" s="34">
        <v>-740000</v>
      </c>
      <c r="K9" s="36"/>
      <c r="L9" s="39">
        <f>F9+J9+K9</f>
        <v>34260000</v>
      </c>
      <c r="M9" s="35" t="str">
        <f>IF(G9-J9&lt;0,"동의필요","-")</f>
        <v>-</v>
      </c>
      <c r="N9" s="34"/>
      <c r="O9" s="34" t="s">
        <v>33</v>
      </c>
      <c r="P9" s="34"/>
      <c r="Q9" s="34">
        <v>15000000</v>
      </c>
      <c r="R9" s="35" t="str">
        <f>IF((G9+H9)=(P9+Q9),"ok","검토")</f>
        <v>ok</v>
      </c>
      <c r="S9" s="17"/>
      <c r="T9" s="4"/>
      <c r="U9" s="4"/>
      <c r="V9" s="3"/>
    </row>
  </sheetData>
  <mergeCells count="16">
    <mergeCell ref="T4:U4"/>
    <mergeCell ref="V4:V5"/>
    <mergeCell ref="J4:K4"/>
    <mergeCell ref="L4:L5"/>
    <mergeCell ref="M4:M5"/>
    <mergeCell ref="N4:N5"/>
    <mergeCell ref="O4:O5"/>
    <mergeCell ref="P4:R4"/>
    <mergeCell ref="A1:N1"/>
    <mergeCell ref="A4:B5"/>
    <mergeCell ref="C4:C5"/>
    <mergeCell ref="D4:D5"/>
    <mergeCell ref="E4:E5"/>
    <mergeCell ref="F4:F5"/>
    <mergeCell ref="G4:H4"/>
    <mergeCell ref="I4:I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9"/>
  <sheetViews>
    <sheetView showGridLines="0" zoomScaleNormal="100" workbookViewId="0">
      <selection activeCell="I19" sqref="I19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6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6" customWidth="1"/>
    <col min="19" max="19" width="8.25" style="8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48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2" ht="22.5" customHeight="1">
      <c r="A2" s="10" t="s">
        <v>28</v>
      </c>
      <c r="B2" s="10"/>
    </row>
    <row r="3" spans="1:22" ht="16.5" customHeight="1">
      <c r="N3" s="40" t="s">
        <v>19</v>
      </c>
    </row>
    <row r="4" spans="1:22" ht="27.75" customHeight="1">
      <c r="A4" s="50" t="s">
        <v>10</v>
      </c>
      <c r="B4" s="50"/>
      <c r="C4" s="51" t="s">
        <v>11</v>
      </c>
      <c r="D4" s="50" t="s">
        <v>9</v>
      </c>
      <c r="E4" s="50" t="s">
        <v>8</v>
      </c>
      <c r="F4" s="51" t="s">
        <v>24</v>
      </c>
      <c r="G4" s="52" t="s">
        <v>25</v>
      </c>
      <c r="H4" s="53"/>
      <c r="I4" s="51" t="s">
        <v>14</v>
      </c>
      <c r="J4" s="52" t="s">
        <v>26</v>
      </c>
      <c r="K4" s="53"/>
      <c r="L4" s="51" t="s">
        <v>16</v>
      </c>
      <c r="M4" s="58" t="s">
        <v>17</v>
      </c>
      <c r="N4" s="50" t="s">
        <v>12</v>
      </c>
      <c r="O4" s="60" t="s">
        <v>13</v>
      </c>
      <c r="P4" s="53" t="s">
        <v>18</v>
      </c>
      <c r="Q4" s="53"/>
      <c r="R4" s="53"/>
      <c r="S4" s="9"/>
      <c r="T4" s="55" t="s">
        <v>0</v>
      </c>
      <c r="U4" s="56"/>
      <c r="V4" s="57" t="s">
        <v>3</v>
      </c>
    </row>
    <row r="5" spans="1:22" ht="14.25" customHeight="1">
      <c r="A5" s="50"/>
      <c r="B5" s="50"/>
      <c r="C5" s="51"/>
      <c r="D5" s="50"/>
      <c r="E5" s="50"/>
      <c r="F5" s="50"/>
      <c r="G5" s="18" t="s">
        <v>1</v>
      </c>
      <c r="H5" s="18" t="s">
        <v>2</v>
      </c>
      <c r="I5" s="50"/>
      <c r="J5" s="18" t="s">
        <v>1</v>
      </c>
      <c r="K5" s="18" t="s">
        <v>2</v>
      </c>
      <c r="L5" s="50"/>
      <c r="M5" s="59"/>
      <c r="N5" s="50"/>
      <c r="O5" s="61"/>
      <c r="P5" s="18" t="s">
        <v>6</v>
      </c>
      <c r="Q5" s="18" t="s">
        <v>4</v>
      </c>
      <c r="R5" s="18" t="s">
        <v>7</v>
      </c>
      <c r="S5" s="9"/>
      <c r="T5" s="14" t="s">
        <v>1</v>
      </c>
      <c r="U5" s="14" t="s">
        <v>2</v>
      </c>
      <c r="V5" s="57"/>
    </row>
    <row r="6" spans="1:22" ht="20.100000000000001" customHeight="1">
      <c r="A6" s="19"/>
      <c r="B6" s="20" t="s">
        <v>5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15"/>
      <c r="T6" s="2"/>
      <c r="U6" s="2"/>
      <c r="V6" s="13"/>
    </row>
    <row r="7" spans="1:22" ht="20.100000000000001" customHeight="1">
      <c r="A7" s="23" t="s">
        <v>29</v>
      </c>
      <c r="B7" s="24"/>
      <c r="C7" s="24"/>
      <c r="D7" s="24"/>
      <c r="E7" s="24"/>
      <c r="F7" s="25">
        <v>27326816</v>
      </c>
      <c r="G7" s="25">
        <v>0</v>
      </c>
      <c r="H7" s="25">
        <v>15000000</v>
      </c>
      <c r="I7" s="25">
        <v>42326816</v>
      </c>
      <c r="J7" s="25" t="e">
        <f>J8+#REF!</f>
        <v>#REF!</v>
      </c>
      <c r="K7" s="25" t="e">
        <f>K8+#REF!</f>
        <v>#REF!</v>
      </c>
      <c r="L7" s="25" t="e">
        <f>L8+#REF!</f>
        <v>#REF!</v>
      </c>
      <c r="M7" s="25"/>
      <c r="N7" s="25"/>
      <c r="O7" s="25"/>
      <c r="P7" s="25"/>
      <c r="Q7" s="25"/>
      <c r="R7" s="24"/>
      <c r="S7" s="16"/>
      <c r="T7" s="5" t="e">
        <f>T8+#REF!</f>
        <v>#REF!</v>
      </c>
      <c r="U7" s="5" t="e">
        <f>U8+#REF!</f>
        <v>#REF!</v>
      </c>
      <c r="V7" s="5"/>
    </row>
    <row r="8" spans="1:22" ht="20.100000000000001" customHeight="1">
      <c r="A8" s="26"/>
      <c r="B8" s="27" t="s">
        <v>30</v>
      </c>
      <c r="C8" s="28"/>
      <c r="D8" s="29"/>
      <c r="E8" s="28" t="s">
        <v>20</v>
      </c>
      <c r="F8" s="30">
        <f t="shared" ref="F8:L8" si="0">SUM(F9:F9)</f>
        <v>27326816</v>
      </c>
      <c r="G8" s="30">
        <f t="shared" si="0"/>
        <v>0</v>
      </c>
      <c r="H8" s="30">
        <f t="shared" si="0"/>
        <v>15000000</v>
      </c>
      <c r="I8" s="30">
        <f t="shared" si="0"/>
        <v>42326816</v>
      </c>
      <c r="J8" s="30">
        <f t="shared" si="0"/>
        <v>-740000</v>
      </c>
      <c r="K8" s="30">
        <f t="shared" si="0"/>
        <v>0</v>
      </c>
      <c r="L8" s="30">
        <f t="shared" si="0"/>
        <v>26586816</v>
      </c>
      <c r="M8" s="30"/>
      <c r="N8" s="30"/>
      <c r="O8" s="30"/>
      <c r="P8" s="30"/>
      <c r="Q8" s="30"/>
      <c r="R8" s="28"/>
      <c r="S8" s="16"/>
      <c r="T8" s="7">
        <f>SUM(T9:T9)</f>
        <v>0</v>
      </c>
      <c r="U8" s="7">
        <f>SUM(U9:U9)</f>
        <v>0</v>
      </c>
      <c r="V8" s="7"/>
    </row>
    <row r="9" spans="1:22" ht="20.100000000000001" customHeight="1">
      <c r="A9" s="26"/>
      <c r="B9" s="26"/>
      <c r="C9" s="31">
        <v>44</v>
      </c>
      <c r="D9" s="32" t="s">
        <v>31</v>
      </c>
      <c r="E9" s="32" t="s">
        <v>34</v>
      </c>
      <c r="F9" s="33">
        <v>27326816</v>
      </c>
      <c r="G9" s="33">
        <v>0</v>
      </c>
      <c r="H9" s="33">
        <v>15000000</v>
      </c>
      <c r="I9" s="39">
        <f>F9+G9+H9</f>
        <v>42326816</v>
      </c>
      <c r="J9" s="34">
        <v>-740000</v>
      </c>
      <c r="K9" s="36"/>
      <c r="L9" s="39">
        <f>F9+J9+K9</f>
        <v>26586816</v>
      </c>
      <c r="M9" s="35" t="str">
        <f>IF(G9-J9&lt;0,"동의필요","-")</f>
        <v>-</v>
      </c>
      <c r="N9" s="34"/>
      <c r="O9" s="34" t="s">
        <v>33</v>
      </c>
      <c r="P9" s="34"/>
      <c r="Q9" s="34">
        <v>15000000</v>
      </c>
      <c r="R9" s="35" t="str">
        <f>IF((G9+H9)=(P9+Q9),"ok","검토")</f>
        <v>ok</v>
      </c>
      <c r="S9" s="17"/>
      <c r="T9" s="4"/>
      <c r="U9" s="4"/>
      <c r="V9" s="3"/>
    </row>
  </sheetData>
  <mergeCells count="16">
    <mergeCell ref="A1:N1"/>
    <mergeCell ref="A4:B5"/>
    <mergeCell ref="C4:C5"/>
    <mergeCell ref="D4:D5"/>
    <mergeCell ref="E4:E5"/>
    <mergeCell ref="F4:F5"/>
    <mergeCell ref="G4:H4"/>
    <mergeCell ref="I4:I5"/>
    <mergeCell ref="T4:U4"/>
    <mergeCell ref="V4:V5"/>
    <mergeCell ref="J4:K4"/>
    <mergeCell ref="L4:L5"/>
    <mergeCell ref="M4:M5"/>
    <mergeCell ref="N4:N5"/>
    <mergeCell ref="O4:O5"/>
    <mergeCell ref="P4:R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2014 일반 세출(경제위)</vt:lpstr>
      <vt:lpstr>2014 기금 수입(경제위)</vt:lpstr>
      <vt:lpstr>2014 기금 지출(경제위)</vt:lpstr>
      <vt:lpstr>'2014 일반 세출(경제위)'!Print_Area</vt:lpstr>
      <vt:lpstr>'2014 일반 세출(경제위)'!Print_Titles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2013-12-02T02:08:57Z</cp:lastPrinted>
  <dcterms:created xsi:type="dcterms:W3CDTF">2013-08-23T08:00:50Z</dcterms:created>
  <dcterms:modified xsi:type="dcterms:W3CDTF">2013-12-02T02:39:39Z</dcterms:modified>
</cp:coreProperties>
</file>