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80" windowWidth="19320" windowHeight="12045" tabRatio="782" activeTab="1"/>
  </bookViews>
  <sheets>
    <sheet name="추경 일반 세입(경제위)" sheetId="7" r:id="rId1"/>
    <sheet name="추경 일반 세출(경제위)" sheetId="9" r:id="rId2"/>
  </sheets>
  <definedNames>
    <definedName name="_xlnm._FilterDatabase" localSheetId="0" hidden="1">'추경 일반 세입(경제위)'!$A$6:$X$11</definedName>
    <definedName name="_xlnm._FilterDatabase" localSheetId="1" hidden="1">'추경 일반 세출(경제위)'!$A$6:$X$10</definedName>
  </definedNames>
  <calcPr calcId="125725"/>
</workbook>
</file>

<file path=xl/calcChain.xml><?xml version="1.0" encoding="utf-8"?>
<calcChain xmlns="http://schemas.openxmlformats.org/spreadsheetml/2006/main">
  <c r="T11" i="7"/>
  <c r="T10" i="9"/>
  <c r="O10"/>
  <c r="N10"/>
  <c r="K10"/>
  <c r="H10"/>
  <c r="T9"/>
  <c r="O9"/>
  <c r="N9"/>
  <c r="K9"/>
  <c r="K8" s="1"/>
  <c r="H9"/>
  <c r="W8"/>
  <c r="W7" s="1"/>
  <c r="V8"/>
  <c r="N8"/>
  <c r="N7" s="1"/>
  <c r="M8"/>
  <c r="L8"/>
  <c r="J8"/>
  <c r="I8"/>
  <c r="G8"/>
  <c r="F8"/>
  <c r="V7"/>
  <c r="M7"/>
  <c r="L7"/>
  <c r="T9" i="7"/>
  <c r="T10"/>
  <c r="O10"/>
  <c r="O9"/>
  <c r="H10"/>
  <c r="H9"/>
  <c r="N10"/>
  <c r="N9"/>
  <c r="L8"/>
  <c r="L7" s="1"/>
  <c r="M8"/>
  <c r="M7" s="1"/>
  <c r="H8" i="9" l="1"/>
  <c r="N8" i="7"/>
  <c r="N7" s="1"/>
  <c r="H8"/>
  <c r="G8"/>
  <c r="K10" l="1"/>
  <c r="K9"/>
  <c r="W8"/>
  <c r="V8"/>
  <c r="J8"/>
  <c r="I8"/>
  <c r="F8"/>
  <c r="V7" l="1"/>
  <c r="W7"/>
  <c r="K8"/>
</calcChain>
</file>

<file path=xl/comments1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"예산액"</t>
        </r>
      </text>
    </comment>
    <comment ref="G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"기정액"</t>
        </r>
      </text>
    </comment>
    <comment ref="H4" authorId="0">
      <text>
        <r>
          <rPr>
            <sz val="9"/>
            <color indexed="81"/>
            <rFont val="돋움"/>
            <family val="3"/>
            <charset val="129"/>
          </rPr>
          <t>예산서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책자의
"비교증감"</t>
        </r>
      </text>
    </comment>
    <comment ref="I4" authorId="0">
      <text>
        <r>
          <rPr>
            <sz val="9"/>
            <color indexed="81"/>
            <rFont val="돋움"/>
            <family val="3"/>
            <charset val="129"/>
          </rPr>
          <t>(가) 예산안을 기준으로한 증감액 작성 
  ※ (다) 증감액을 기준으로 한 증감액이 아님</t>
        </r>
      </text>
    </comment>
  </commentList>
</comments>
</file>

<file path=xl/sharedStrings.xml><?xml version="1.0" encoding="utf-8"?>
<sst xmlns="http://schemas.openxmlformats.org/spreadsheetml/2006/main" count="83" uniqueCount="45">
  <si>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</si>
  <si>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</si>
  <si>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</si>
  <si>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</si>
  <si>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</si>
  <si>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</si>
  <si>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</si>
  <si>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</si>
  <si>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국비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</si>
  <si>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</si>
  <si>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</si>
  <si>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</si>
  <si>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</si>
  <si>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</si>
  <si>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</si>
  <si>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</si>
  <si>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제2회 추경
예산안
(가)</t>
    <phoneticPr fontId="6" type="noConversion"/>
  </si>
  <si>
    <t>기정액
(나)</t>
    <phoneticPr fontId="6" type="noConversion"/>
  </si>
  <si>
    <t>상임위 제2회 추경 
예산안 조정액(라)</t>
    <phoneticPr fontId="6" type="noConversion"/>
  </si>
  <si>
    <t>상임위 수정
예산안
(마=가+라)</t>
    <phoneticPr fontId="6" type="noConversion"/>
  </si>
  <si>
    <t>예결위 제2회 추경 
예산안 조정액(마)</t>
    <phoneticPr fontId="6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</si>
  <si>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</si>
  <si>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</si>
  <si>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</si>
  <si>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</si>
  <si>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2013년도 제2회 추경 경기도 일반회계 세입 예산 수정(안)</t>
    <phoneticPr fontId="6" type="noConversion"/>
  </si>
  <si>
    <t>2013년도 제2회 추경 경기도 일반회계 세출 예산 수정(안)</t>
    <phoneticPr fontId="6" type="noConversion"/>
  </si>
  <si>
    <t>제2회 추경
증감액
(다=가-나)</t>
    <phoneticPr fontId="6" type="noConversion"/>
  </si>
  <si>
    <t>경제과학기술위원회</t>
    <phoneticPr fontId="6" type="noConversion"/>
  </si>
  <si>
    <t>경제투자실</t>
    <phoneticPr fontId="6" type="noConversion"/>
  </si>
  <si>
    <t>추가</t>
    <phoneticPr fontId="6" type="noConversion"/>
  </si>
  <si>
    <t>경제정책과</t>
    <phoneticPr fontId="6" type="noConversion"/>
  </si>
  <si>
    <t>경제정책과 국비 사용잔액</t>
    <phoneticPr fontId="2" type="noConversion"/>
  </si>
  <si>
    <t>도비</t>
    <phoneticPr fontId="2" type="noConversion"/>
  </si>
  <si>
    <t>추가</t>
    <phoneticPr fontId="6" type="noConversion"/>
  </si>
  <si>
    <t>기업지원2과</t>
    <phoneticPr fontId="2" type="noConversion"/>
  </si>
  <si>
    <t>□세출예산</t>
    <phoneticPr fontId="6" type="noConversion"/>
  </si>
  <si>
    <t>경제정책과</t>
    <phoneticPr fontId="2" type="noConversion"/>
  </si>
  <si>
    <t>반환금 기타(국비사용잔액)</t>
    <phoneticPr fontId="2" type="noConversion"/>
  </si>
  <si>
    <t>추가</t>
    <phoneticPr fontId="2" type="noConversion"/>
  </si>
  <si>
    <t>신재생에너지 보급사업(국비/지원)</t>
    <phoneticPr fontId="2" type="noConversion"/>
  </si>
  <si>
    <t>안전행정부 공문('13.11.19)</t>
    <phoneticPr fontId="6" type="noConversion"/>
  </si>
  <si>
    <t>신재생에너지 지방보급사업</t>
    <phoneticPr fontId="2" type="noConversion"/>
  </si>
  <si>
    <t>산업통상자원부 공문('13.11.15)
* 2013년 본예산 예산서 p58</t>
    <phoneticPr fontId="6" type="noConversion"/>
  </si>
  <si>
    <t>산업통상자원부 공문('13.11.15)
* 13년 본예산 예산서 p422</t>
    <phoneticPr fontId="6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</si>
</sst>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;\△#,##0"/>
    <numFmt numFmtId="177" formatCode="#,##0;[Red]&quot;△&quot;#,##0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3" borderId="6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22" borderId="13" applyNumberFormat="0" applyAlignment="0" applyProtection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shrinkToFit="1"/>
    </xf>
    <xf numFmtId="0" fontId="3" fillId="0" borderId="4" xfId="0" applyFont="1" applyFill="1" applyBorder="1">
      <alignment vertical="center"/>
    </xf>
    <xf numFmtId="0" fontId="8" fillId="2" borderId="14" xfId="0" applyFont="1" applyFill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right" vertical="center" shrinkToFit="1"/>
    </xf>
    <xf numFmtId="0" fontId="4" fillId="0" borderId="14" xfId="0" applyFont="1" applyBorder="1" applyAlignment="1">
      <alignment vertical="center" shrinkToFit="1"/>
    </xf>
    <xf numFmtId="0" fontId="4" fillId="0" borderId="14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/>
    </xf>
    <xf numFmtId="0" fontId="3" fillId="0" borderId="14" xfId="0" applyFont="1" applyBorder="1" applyAlignment="1">
      <alignment vertical="center" shrinkToFit="1"/>
    </xf>
    <xf numFmtId="0" fontId="3" fillId="0" borderId="14" xfId="0" applyFont="1" applyBorder="1" applyAlignment="1">
      <alignment horizontal="center"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3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7" fontId="5" fillId="2" borderId="15" xfId="0" applyNumberFormat="1" applyFont="1" applyFill="1" applyBorder="1" applyAlignment="1">
      <alignment horizontal="center" vertical="center" wrapText="1"/>
    </xf>
    <xf numFmtId="177" fontId="5" fillId="2" borderId="16" xfId="0" applyNumberFormat="1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6" fontId="4" fillId="0" borderId="14" xfId="0" applyNumberFormat="1" applyFont="1" applyBorder="1" applyAlignment="1">
      <alignment horizontal="left" vertical="center" shrinkToFit="1"/>
    </xf>
    <xf numFmtId="176" fontId="4" fillId="0" borderId="14" xfId="0" applyNumberFormat="1" applyFont="1" applyBorder="1" applyAlignment="1">
      <alignment horizontal="left" vertical="center" wrapText="1" shrinkToFit="1"/>
    </xf>
  </cellXfs>
  <cellStyles count="44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7"/>
  <sheetViews>
    <sheetView showGridLines="0" zoomScaleNormal="100" workbookViewId="0">
      <selection activeCell="K16" sqref="K16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3" customWidth="1"/>
    <col min="4" max="4" width="11" style="1" customWidth="1"/>
    <col min="5" max="5" width="22.375" style="1" customWidth="1"/>
    <col min="6" max="6" width="10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25.5" style="1" customWidth="1"/>
    <col min="17" max="17" width="4" style="1" customWidth="1"/>
    <col min="18" max="19" width="9.25" style="1" customWidth="1"/>
    <col min="20" max="20" width="6" style="13" customWidth="1"/>
    <col min="21" max="21" width="8.25" style="15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>
      <c r="A1" s="65" t="s">
        <v>25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</row>
    <row r="2" spans="1:24" ht="22.5" customHeight="1">
      <c r="A2" s="17" t="s">
        <v>15</v>
      </c>
      <c r="B2" s="17"/>
    </row>
    <row r="3" spans="1:24" ht="16.5" customHeight="1">
      <c r="P3" s="51" t="s">
        <v>24</v>
      </c>
    </row>
    <row r="4" spans="1:24" ht="27.75" customHeight="1">
      <c r="A4" s="53" t="s">
        <v>11</v>
      </c>
      <c r="B4" s="53"/>
      <c r="C4" s="54" t="s">
        <v>12</v>
      </c>
      <c r="D4" s="53" t="s">
        <v>10</v>
      </c>
      <c r="E4" s="53" t="s">
        <v>9</v>
      </c>
      <c r="F4" s="54" t="s">
        <v>16</v>
      </c>
      <c r="G4" s="54" t="s">
        <v>17</v>
      </c>
      <c r="H4" s="59" t="s">
        <v>27</v>
      </c>
      <c r="I4" s="55" t="s">
        <v>18</v>
      </c>
      <c r="J4" s="56"/>
      <c r="K4" s="54" t="s">
        <v>19</v>
      </c>
      <c r="L4" s="55" t="s">
        <v>20</v>
      </c>
      <c r="M4" s="56"/>
      <c r="N4" s="54" t="s">
        <v>21</v>
      </c>
      <c r="O4" s="61" t="s">
        <v>22</v>
      </c>
      <c r="P4" s="53" t="s">
        <v>13</v>
      </c>
      <c r="Q4" s="63" t="s">
        <v>14</v>
      </c>
      <c r="R4" s="56" t="s">
        <v>23</v>
      </c>
      <c r="S4" s="56"/>
      <c r="T4" s="56"/>
      <c r="U4" s="16"/>
      <c r="V4" s="57" t="s">
        <v>0</v>
      </c>
      <c r="W4" s="58"/>
      <c r="X4" s="52" t="s">
        <v>3</v>
      </c>
    </row>
    <row r="5" spans="1:24" ht="14.25" customHeight="1">
      <c r="A5" s="53"/>
      <c r="B5" s="53"/>
      <c r="C5" s="54"/>
      <c r="D5" s="53"/>
      <c r="E5" s="53"/>
      <c r="F5" s="53"/>
      <c r="G5" s="53"/>
      <c r="H5" s="60"/>
      <c r="I5" s="26" t="s">
        <v>1</v>
      </c>
      <c r="J5" s="26" t="s">
        <v>2</v>
      </c>
      <c r="K5" s="53"/>
      <c r="L5" s="26" t="s">
        <v>1</v>
      </c>
      <c r="M5" s="26" t="s">
        <v>2</v>
      </c>
      <c r="N5" s="53"/>
      <c r="O5" s="62"/>
      <c r="P5" s="53"/>
      <c r="Q5" s="64"/>
      <c r="R5" s="26" t="s">
        <v>6</v>
      </c>
      <c r="S5" s="26" t="s">
        <v>4</v>
      </c>
      <c r="T5" s="26" t="s">
        <v>7</v>
      </c>
      <c r="U5" s="16"/>
      <c r="V5" s="8" t="s">
        <v>1</v>
      </c>
      <c r="W5" s="8" t="s">
        <v>2</v>
      </c>
      <c r="X5" s="52"/>
    </row>
    <row r="6" spans="1:24" ht="20.100000000000001" customHeight="1">
      <c r="A6" s="27"/>
      <c r="B6" s="28" t="s">
        <v>5</v>
      </c>
      <c r="C6" s="29"/>
      <c r="D6" s="29"/>
      <c r="E6" s="29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20"/>
      <c r="V6" s="3"/>
      <c r="W6" s="3"/>
      <c r="X6" s="7"/>
    </row>
    <row r="7" spans="1:24" ht="20.100000000000001" customHeight="1">
      <c r="A7" s="31" t="s">
        <v>28</v>
      </c>
      <c r="B7" s="32"/>
      <c r="C7" s="32"/>
      <c r="D7" s="32"/>
      <c r="E7" s="32"/>
      <c r="F7" s="33">
        <v>0</v>
      </c>
      <c r="G7" s="33">
        <v>0</v>
      </c>
      <c r="H7" s="33">
        <v>0</v>
      </c>
      <c r="I7" s="33">
        <v>0</v>
      </c>
      <c r="J7" s="33">
        <v>202415</v>
      </c>
      <c r="K7" s="33">
        <v>202415</v>
      </c>
      <c r="L7" s="33" t="e">
        <f>L8+#REF!</f>
        <v>#REF!</v>
      </c>
      <c r="M7" s="33" t="e">
        <f>M8+#REF!</f>
        <v>#REF!</v>
      </c>
      <c r="N7" s="33" t="e">
        <f>N8+#REF!</f>
        <v>#REF!</v>
      </c>
      <c r="O7" s="33"/>
      <c r="P7" s="33"/>
      <c r="Q7" s="33"/>
      <c r="R7" s="33"/>
      <c r="S7" s="33"/>
      <c r="T7" s="32"/>
      <c r="U7" s="21"/>
      <c r="V7" s="12" t="e">
        <f>V8+#REF!</f>
        <v>#REF!</v>
      </c>
      <c r="W7" s="12" t="e">
        <f>W8+#REF!</f>
        <v>#REF!</v>
      </c>
      <c r="X7" s="12"/>
    </row>
    <row r="8" spans="1:24" ht="20.100000000000001" customHeight="1">
      <c r="A8" s="34"/>
      <c r="B8" s="35" t="s">
        <v>29</v>
      </c>
      <c r="C8" s="36"/>
      <c r="D8" s="37"/>
      <c r="E8" s="37"/>
      <c r="F8" s="38">
        <f t="shared" ref="F8:N8" si="0">SUM(F9:F11)</f>
        <v>0</v>
      </c>
      <c r="G8" s="38">
        <f t="shared" si="0"/>
        <v>0</v>
      </c>
      <c r="H8" s="38">
        <f t="shared" si="0"/>
        <v>0</v>
      </c>
      <c r="I8" s="38">
        <f t="shared" si="0"/>
        <v>0</v>
      </c>
      <c r="J8" s="38">
        <f t="shared" si="0"/>
        <v>202415</v>
      </c>
      <c r="K8" s="38">
        <f t="shared" si="0"/>
        <v>202415</v>
      </c>
      <c r="L8" s="38">
        <f t="shared" si="0"/>
        <v>-740000</v>
      </c>
      <c r="M8" s="38">
        <f t="shared" si="0"/>
        <v>750000</v>
      </c>
      <c r="N8" s="38">
        <f t="shared" si="0"/>
        <v>10000</v>
      </c>
      <c r="O8" s="38"/>
      <c r="P8" s="38"/>
      <c r="Q8" s="38"/>
      <c r="R8" s="38"/>
      <c r="S8" s="38"/>
      <c r="T8" s="36"/>
      <c r="U8" s="21"/>
      <c r="V8" s="14">
        <f>SUM(V9:V11)</f>
        <v>0</v>
      </c>
      <c r="W8" s="14">
        <f>SUM(W9:W11)</f>
        <v>0</v>
      </c>
      <c r="X8" s="14"/>
    </row>
    <row r="9" spans="1:24" ht="36" customHeight="1">
      <c r="A9" s="34"/>
      <c r="B9" s="34"/>
      <c r="C9" s="39" t="s">
        <v>30</v>
      </c>
      <c r="D9" s="40" t="s">
        <v>31</v>
      </c>
      <c r="E9" s="40" t="s">
        <v>32</v>
      </c>
      <c r="F9" s="41"/>
      <c r="G9" s="41"/>
      <c r="H9" s="50" t="str">
        <f>IF(C9="추가","-",F9-G9)</f>
        <v>-</v>
      </c>
      <c r="I9" s="41"/>
      <c r="J9" s="41">
        <v>2415</v>
      </c>
      <c r="K9" s="50">
        <f>F9+I9+J9</f>
        <v>2415</v>
      </c>
      <c r="L9" s="42">
        <v>-740000</v>
      </c>
      <c r="M9" s="44"/>
      <c r="N9" s="50">
        <f>F9+L9+M9</f>
        <v>-740000</v>
      </c>
      <c r="O9" s="43" t="str">
        <f>IF(I9-L9&lt;0,"동의필요","-")</f>
        <v>-</v>
      </c>
      <c r="P9" s="67" t="s">
        <v>41</v>
      </c>
      <c r="Q9" s="42" t="s">
        <v>33</v>
      </c>
      <c r="R9" s="42"/>
      <c r="S9" s="42">
        <v>2415</v>
      </c>
      <c r="T9" s="43" t="str">
        <f>IF((I9+J9)=(R9+S9),"ok","검토")</f>
        <v>ok</v>
      </c>
      <c r="U9" s="22"/>
      <c r="V9" s="10"/>
      <c r="W9" s="10"/>
      <c r="X9" s="9"/>
    </row>
    <row r="10" spans="1:24" ht="36.75" customHeight="1">
      <c r="A10" s="34"/>
      <c r="B10" s="34"/>
      <c r="C10" s="39" t="s">
        <v>34</v>
      </c>
      <c r="D10" s="40" t="s">
        <v>35</v>
      </c>
      <c r="E10" s="40" t="s">
        <v>42</v>
      </c>
      <c r="F10" s="41"/>
      <c r="G10" s="41"/>
      <c r="H10" s="50" t="str">
        <f t="shared" ref="H10" si="1">IF(C10="추가","-",F10-G10)</f>
        <v>-</v>
      </c>
      <c r="I10" s="41"/>
      <c r="J10" s="41">
        <v>200000</v>
      </c>
      <c r="K10" s="50">
        <f>F10+I10+J10</f>
        <v>200000</v>
      </c>
      <c r="L10" s="42"/>
      <c r="M10" s="44">
        <v>750000</v>
      </c>
      <c r="N10" s="50">
        <f t="shared" ref="N10" si="2">F10+L10+M10</f>
        <v>750000</v>
      </c>
      <c r="O10" s="43" t="str">
        <f t="shared" ref="O10" si="3">IF(I10-L10&lt;0,"동의필요","-")</f>
        <v>-</v>
      </c>
      <c r="P10" s="68" t="s">
        <v>43</v>
      </c>
      <c r="Q10" s="42" t="s">
        <v>8</v>
      </c>
      <c r="R10" s="42">
        <v>200000</v>
      </c>
      <c r="S10" s="42"/>
      <c r="T10" s="43" t="str">
        <f>IF((I10+J10)=(R10+S10),"ok","검토")</f>
        <v>ok</v>
      </c>
      <c r="U10" s="22"/>
      <c r="V10" s="10"/>
      <c r="W10" s="10"/>
      <c r="X10" s="9"/>
    </row>
    <row r="11" spans="1:24" ht="20.100000000000001" customHeight="1">
      <c r="A11" s="34"/>
      <c r="B11" s="34"/>
      <c r="C11" s="39"/>
      <c r="D11" s="40"/>
      <c r="E11" s="40"/>
      <c r="F11" s="44"/>
      <c r="G11" s="44"/>
      <c r="H11" s="44"/>
      <c r="I11" s="44"/>
      <c r="J11" s="44"/>
      <c r="K11" s="44"/>
      <c r="L11" s="44"/>
      <c r="M11" s="44"/>
      <c r="N11" s="44"/>
      <c r="O11" s="43"/>
      <c r="P11" s="44"/>
      <c r="Q11" s="44"/>
      <c r="R11" s="42"/>
      <c r="S11" s="42"/>
      <c r="T11" s="43" t="str">
        <f>IF((I11+J11)=(R11+S11),"ok","검토")</f>
        <v>ok</v>
      </c>
      <c r="U11" s="21"/>
      <c r="V11" s="11"/>
      <c r="W11" s="11"/>
      <c r="X11" s="9"/>
    </row>
    <row r="12" spans="1:24" ht="20.100000000000001" customHeight="1">
      <c r="A12" s="34"/>
      <c r="B12" s="34"/>
      <c r="C12" s="47"/>
      <c r="D12" s="34"/>
      <c r="E12" s="34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9"/>
      <c r="U12" s="24"/>
      <c r="V12" s="6"/>
      <c r="W12" s="6"/>
      <c r="X12" s="5"/>
    </row>
    <row r="13" spans="1:24" ht="20.100000000000001" customHeight="1">
      <c r="A13" s="34"/>
      <c r="B13" s="34"/>
      <c r="C13" s="47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47"/>
      <c r="U13" s="25"/>
      <c r="V13" s="5"/>
      <c r="W13" s="5"/>
      <c r="X13" s="5"/>
    </row>
    <row r="14" spans="1:24" ht="20.100000000000001" customHeight="1">
      <c r="A14" s="34"/>
      <c r="B14" s="34"/>
      <c r="C14" s="47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47"/>
      <c r="U14" s="25"/>
      <c r="V14" s="5"/>
      <c r="W14" s="5"/>
      <c r="X14" s="5"/>
    </row>
    <row r="15" spans="1:24" ht="20.100000000000001" customHeight="1">
      <c r="A15" s="34"/>
      <c r="B15" s="34"/>
      <c r="C15" s="47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47"/>
      <c r="U15" s="25"/>
      <c r="V15" s="5"/>
      <c r="W15" s="5"/>
      <c r="X15" s="5"/>
    </row>
    <row r="16" spans="1:24" ht="20.100000000000001" customHeight="1">
      <c r="A16" s="34"/>
      <c r="B16" s="34"/>
      <c r="C16" s="47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47"/>
      <c r="U16" s="25"/>
      <c r="V16" s="5"/>
      <c r="W16" s="5"/>
      <c r="X16" s="5"/>
    </row>
    <row r="17" spans="1:24" ht="20.100000000000001" customHeight="1">
      <c r="A17" s="34"/>
      <c r="B17" s="34"/>
      <c r="C17" s="47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47"/>
      <c r="U17" s="25"/>
      <c r="V17" s="5"/>
      <c r="W17" s="5"/>
      <c r="X17" s="5"/>
    </row>
  </sheetData>
  <mergeCells count="18">
    <mergeCell ref="A1:P1"/>
    <mergeCell ref="C4:C5"/>
    <mergeCell ref="A4:B5"/>
    <mergeCell ref="X4:X5"/>
    <mergeCell ref="D4:D5"/>
    <mergeCell ref="E4:E5"/>
    <mergeCell ref="F4:F5"/>
    <mergeCell ref="I4:J4"/>
    <mergeCell ref="K4:K5"/>
    <mergeCell ref="P4:P5"/>
    <mergeCell ref="R4:T4"/>
    <mergeCell ref="V4:W4"/>
    <mergeCell ref="G4:G5"/>
    <mergeCell ref="H4:H5"/>
    <mergeCell ref="L4:M4"/>
    <mergeCell ref="N4:N5"/>
    <mergeCell ref="O4:O5"/>
    <mergeCell ref="Q4:Q5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83" orientation="landscape" cellComments="asDisplayed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9"/>
  <sheetViews>
    <sheetView showGridLines="0" tabSelected="1" view="pageBreakPreview" zoomScale="60" zoomScaleNormal="90" workbookViewId="0">
      <selection activeCell="P11" sqref="P11"/>
    </sheetView>
  </sheetViews>
  <sheetFormatPr defaultColWidth="8.75" defaultRowHeight="13.5"/>
  <cols>
    <col min="1" max="1" width="2.5" style="1" customWidth="1"/>
    <col min="2" max="2" width="3.5" style="1" customWidth="1"/>
    <col min="3" max="3" width="6.75" style="13" customWidth="1"/>
    <col min="4" max="4" width="11" style="1" customWidth="1"/>
    <col min="5" max="5" width="28.625" style="1" customWidth="1"/>
    <col min="6" max="6" width="10.25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26" style="1" customWidth="1"/>
    <col min="17" max="17" width="4" style="1" customWidth="1"/>
    <col min="18" max="19" width="9.25" style="1" customWidth="1"/>
    <col min="20" max="20" width="6" style="13" customWidth="1"/>
    <col min="21" max="21" width="8.25" style="15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>
      <c r="A1" s="65" t="s">
        <v>26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</row>
    <row r="2" spans="1:24" ht="22.5" customHeight="1">
      <c r="A2" s="17" t="s">
        <v>36</v>
      </c>
      <c r="B2" s="17"/>
    </row>
    <row r="3" spans="1:24" ht="16.5" customHeight="1">
      <c r="P3" s="51" t="s">
        <v>24</v>
      </c>
    </row>
    <row r="4" spans="1:24" ht="27.75" customHeight="1">
      <c r="A4" s="53" t="s">
        <v>11</v>
      </c>
      <c r="B4" s="53"/>
      <c r="C4" s="54" t="s">
        <v>12</v>
      </c>
      <c r="D4" s="53" t="s">
        <v>10</v>
      </c>
      <c r="E4" s="53" t="s">
        <v>9</v>
      </c>
      <c r="F4" s="54" t="s">
        <v>16</v>
      </c>
      <c r="G4" s="54" t="s">
        <v>17</v>
      </c>
      <c r="H4" s="59" t="s">
        <v>27</v>
      </c>
      <c r="I4" s="55" t="s">
        <v>18</v>
      </c>
      <c r="J4" s="56"/>
      <c r="K4" s="54" t="s">
        <v>19</v>
      </c>
      <c r="L4" s="55" t="s">
        <v>20</v>
      </c>
      <c r="M4" s="56"/>
      <c r="N4" s="54" t="s">
        <v>21</v>
      </c>
      <c r="O4" s="61" t="s">
        <v>22</v>
      </c>
      <c r="P4" s="53" t="s">
        <v>13</v>
      </c>
      <c r="Q4" s="63" t="s">
        <v>14</v>
      </c>
      <c r="R4" s="56" t="s">
        <v>23</v>
      </c>
      <c r="S4" s="56"/>
      <c r="T4" s="56"/>
      <c r="U4" s="16"/>
      <c r="V4" s="57" t="s">
        <v>0</v>
      </c>
      <c r="W4" s="58"/>
      <c r="X4" s="52" t="s">
        <v>3</v>
      </c>
    </row>
    <row r="5" spans="1:24" ht="14.25" customHeight="1">
      <c r="A5" s="53"/>
      <c r="B5" s="53"/>
      <c r="C5" s="54"/>
      <c r="D5" s="53"/>
      <c r="E5" s="53"/>
      <c r="F5" s="53"/>
      <c r="G5" s="53"/>
      <c r="H5" s="60"/>
      <c r="I5" s="26" t="s">
        <v>1</v>
      </c>
      <c r="J5" s="26" t="s">
        <v>2</v>
      </c>
      <c r="K5" s="53"/>
      <c r="L5" s="26" t="s">
        <v>1</v>
      </c>
      <c r="M5" s="26" t="s">
        <v>2</v>
      </c>
      <c r="N5" s="53"/>
      <c r="O5" s="62"/>
      <c r="P5" s="53"/>
      <c r="Q5" s="64"/>
      <c r="R5" s="26" t="s">
        <v>6</v>
      </c>
      <c r="S5" s="26" t="s">
        <v>4</v>
      </c>
      <c r="T5" s="26" t="s">
        <v>7</v>
      </c>
      <c r="U5" s="16"/>
      <c r="V5" s="19" t="s">
        <v>1</v>
      </c>
      <c r="W5" s="19" t="s">
        <v>2</v>
      </c>
      <c r="X5" s="52"/>
    </row>
    <row r="6" spans="1:24" ht="20.100000000000001" customHeight="1">
      <c r="A6" s="27"/>
      <c r="B6" s="28" t="s">
        <v>5</v>
      </c>
      <c r="C6" s="29"/>
      <c r="D6" s="29"/>
      <c r="E6" s="29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20"/>
      <c r="V6" s="3"/>
      <c r="W6" s="3"/>
      <c r="X6" s="18"/>
    </row>
    <row r="7" spans="1:24" ht="20.100000000000001" customHeight="1">
      <c r="A7" s="31" t="s">
        <v>28</v>
      </c>
      <c r="B7" s="32"/>
      <c r="C7" s="32"/>
      <c r="D7" s="32"/>
      <c r="E7" s="32"/>
      <c r="F7" s="33">
        <v>63027</v>
      </c>
      <c r="G7" s="33">
        <v>0</v>
      </c>
      <c r="H7" s="33">
        <v>63027</v>
      </c>
      <c r="I7" s="33">
        <v>0</v>
      </c>
      <c r="J7" s="33">
        <v>202415</v>
      </c>
      <c r="K7" s="33">
        <v>265442</v>
      </c>
      <c r="L7" s="33" t="e">
        <f>L8+#REF!</f>
        <v>#REF!</v>
      </c>
      <c r="M7" s="33" t="e">
        <f>M8+#REF!</f>
        <v>#REF!</v>
      </c>
      <c r="N7" s="33" t="e">
        <f>N8+#REF!</f>
        <v>#REF!</v>
      </c>
      <c r="O7" s="33"/>
      <c r="P7" s="33"/>
      <c r="Q7" s="33"/>
      <c r="R7" s="33"/>
      <c r="S7" s="33"/>
      <c r="T7" s="32"/>
      <c r="U7" s="21"/>
      <c r="V7" s="12" t="e">
        <f>V8+#REF!</f>
        <v>#REF!</v>
      </c>
      <c r="W7" s="12" t="e">
        <f>W8+#REF!</f>
        <v>#REF!</v>
      </c>
      <c r="X7" s="12"/>
    </row>
    <row r="8" spans="1:24" ht="20.100000000000001" customHeight="1">
      <c r="A8" s="34"/>
      <c r="B8" s="35" t="s">
        <v>29</v>
      </c>
      <c r="C8" s="36"/>
      <c r="D8" s="37"/>
      <c r="E8" s="37"/>
      <c r="F8" s="38">
        <f t="shared" ref="F8:N8" si="0">SUM(F9:F10)</f>
        <v>63027</v>
      </c>
      <c r="G8" s="38">
        <f t="shared" si="0"/>
        <v>0</v>
      </c>
      <c r="H8" s="38">
        <f t="shared" si="0"/>
        <v>63027</v>
      </c>
      <c r="I8" s="38">
        <f t="shared" si="0"/>
        <v>0</v>
      </c>
      <c r="J8" s="38">
        <f t="shared" si="0"/>
        <v>202415</v>
      </c>
      <c r="K8" s="38">
        <f t="shared" si="0"/>
        <v>265442</v>
      </c>
      <c r="L8" s="38">
        <f t="shared" si="0"/>
        <v>-740000</v>
      </c>
      <c r="M8" s="38">
        <f t="shared" si="0"/>
        <v>750000</v>
      </c>
      <c r="N8" s="38">
        <f t="shared" si="0"/>
        <v>73027</v>
      </c>
      <c r="O8" s="38"/>
      <c r="P8" s="38"/>
      <c r="Q8" s="38"/>
      <c r="R8" s="38"/>
      <c r="S8" s="38"/>
      <c r="T8" s="36"/>
      <c r="U8" s="21"/>
      <c r="V8" s="14">
        <f>SUM(V9:V10)</f>
        <v>0</v>
      </c>
      <c r="W8" s="14">
        <f>SUM(W9:W10)</f>
        <v>0</v>
      </c>
      <c r="X8" s="14"/>
    </row>
    <row r="9" spans="1:24" ht="24.95" customHeight="1">
      <c r="A9" s="34"/>
      <c r="B9" s="34"/>
      <c r="C9" s="39">
        <v>252</v>
      </c>
      <c r="D9" s="40" t="s">
        <v>37</v>
      </c>
      <c r="E9" s="40" t="s">
        <v>38</v>
      </c>
      <c r="F9" s="41">
        <v>63027</v>
      </c>
      <c r="G9" s="41">
        <v>0</v>
      </c>
      <c r="H9" s="50">
        <f>IF(C9="추가","-",F9-G9)</f>
        <v>63027</v>
      </c>
      <c r="I9" s="41"/>
      <c r="J9" s="41">
        <v>2415</v>
      </c>
      <c r="K9" s="50">
        <f>F9+I9+J9</f>
        <v>65442</v>
      </c>
      <c r="L9" s="42">
        <v>-740000</v>
      </c>
      <c r="M9" s="44"/>
      <c r="N9" s="50">
        <f>F9+L9+M9</f>
        <v>-676973</v>
      </c>
      <c r="O9" s="43" t="str">
        <f>IF(I9-L9&lt;0,"동의필요","-")</f>
        <v>-</v>
      </c>
      <c r="P9" s="67" t="s">
        <v>41</v>
      </c>
      <c r="Q9" s="42" t="s">
        <v>33</v>
      </c>
      <c r="R9" s="42"/>
      <c r="S9" s="42">
        <v>2415</v>
      </c>
      <c r="T9" s="43" t="str">
        <f>IF((I9+J9)=(R9+S9),"ok","검토")</f>
        <v>ok</v>
      </c>
      <c r="U9" s="22"/>
      <c r="V9" s="10"/>
      <c r="W9" s="10"/>
      <c r="X9" s="9"/>
    </row>
    <row r="10" spans="1:24" ht="32.25" customHeight="1">
      <c r="A10" s="34"/>
      <c r="B10" s="34"/>
      <c r="C10" s="39" t="s">
        <v>39</v>
      </c>
      <c r="D10" s="40" t="s">
        <v>35</v>
      </c>
      <c r="E10" s="40" t="s">
        <v>40</v>
      </c>
      <c r="F10" s="41">
        <v>0</v>
      </c>
      <c r="G10" s="41">
        <v>0</v>
      </c>
      <c r="H10" s="50" t="str">
        <f t="shared" ref="H10" si="1">IF(C10="추가","-",F10-G10)</f>
        <v>-</v>
      </c>
      <c r="I10" s="41"/>
      <c r="J10" s="41">
        <v>200000</v>
      </c>
      <c r="K10" s="50">
        <f>F10+I10+J10</f>
        <v>200000</v>
      </c>
      <c r="L10" s="42"/>
      <c r="M10" s="44">
        <v>750000</v>
      </c>
      <c r="N10" s="50">
        <f t="shared" ref="N10" si="2">F10+L10+M10</f>
        <v>750000</v>
      </c>
      <c r="O10" s="43" t="str">
        <f t="shared" ref="O10" si="3">IF(I10-L10&lt;0,"동의필요","-")</f>
        <v>-</v>
      </c>
      <c r="P10" s="68" t="s">
        <v>44</v>
      </c>
      <c r="Q10" s="42" t="s">
        <v>8</v>
      </c>
      <c r="R10" s="42">
        <v>200000</v>
      </c>
      <c r="S10" s="42">
        <v>0</v>
      </c>
      <c r="T10" s="43" t="str">
        <f>IF((I10+J10)=(R10+S10),"ok","검토")</f>
        <v>ok</v>
      </c>
      <c r="U10" s="22"/>
      <c r="V10" s="10"/>
      <c r="W10" s="10"/>
      <c r="X10" s="9"/>
    </row>
    <row r="11" spans="1:24" ht="20.100000000000001" customHeight="1">
      <c r="A11" s="34"/>
      <c r="B11" s="34"/>
      <c r="C11" s="39"/>
      <c r="D11" s="40"/>
      <c r="E11" s="40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6"/>
      <c r="U11" s="23"/>
      <c r="V11" s="4"/>
      <c r="W11" s="4"/>
      <c r="X11" s="2"/>
    </row>
    <row r="12" spans="1:24" ht="20.100000000000001" customHeight="1">
      <c r="A12" s="34"/>
      <c r="B12" s="34"/>
      <c r="C12" s="39"/>
      <c r="D12" s="40"/>
      <c r="E12" s="40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6"/>
      <c r="U12" s="23"/>
      <c r="V12" s="4"/>
      <c r="W12" s="4"/>
      <c r="X12" s="2"/>
    </row>
    <row r="13" spans="1:24" ht="20.100000000000001" customHeight="1">
      <c r="A13" s="34"/>
      <c r="B13" s="34"/>
      <c r="C13" s="39"/>
      <c r="D13" s="40"/>
      <c r="E13" s="40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6"/>
      <c r="U13" s="23"/>
      <c r="V13" s="4"/>
      <c r="W13" s="4"/>
      <c r="X13" s="2"/>
    </row>
    <row r="14" spans="1:24" ht="20.100000000000001" customHeight="1">
      <c r="A14" s="34"/>
      <c r="B14" s="34"/>
      <c r="C14" s="47"/>
      <c r="D14" s="34"/>
      <c r="E14" s="34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9"/>
      <c r="U14" s="24"/>
      <c r="V14" s="6"/>
      <c r="W14" s="6"/>
      <c r="X14" s="5"/>
    </row>
    <row r="15" spans="1:24" ht="20.100000000000001" customHeight="1">
      <c r="A15" s="34"/>
      <c r="B15" s="34"/>
      <c r="C15" s="47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47"/>
      <c r="U15" s="25"/>
      <c r="V15" s="5"/>
      <c r="W15" s="5"/>
      <c r="X15" s="5"/>
    </row>
    <row r="16" spans="1:24" ht="20.100000000000001" customHeight="1">
      <c r="A16" s="34"/>
      <c r="B16" s="34"/>
      <c r="C16" s="47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47"/>
      <c r="U16" s="25"/>
      <c r="V16" s="5"/>
      <c r="W16" s="5"/>
      <c r="X16" s="5"/>
    </row>
    <row r="17" spans="1:24" ht="20.100000000000001" customHeight="1">
      <c r="A17" s="34"/>
      <c r="B17" s="34"/>
      <c r="C17" s="47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47"/>
      <c r="U17" s="25"/>
      <c r="V17" s="5"/>
      <c r="W17" s="5"/>
      <c r="X17" s="5"/>
    </row>
    <row r="18" spans="1:24" ht="20.100000000000001" customHeight="1">
      <c r="A18" s="34"/>
      <c r="B18" s="34"/>
      <c r="C18" s="47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47"/>
      <c r="U18" s="25"/>
      <c r="V18" s="5"/>
      <c r="W18" s="5"/>
      <c r="X18" s="5"/>
    </row>
    <row r="19" spans="1:24" ht="20.100000000000001" customHeight="1">
      <c r="A19" s="34"/>
      <c r="B19" s="34"/>
      <c r="C19" s="47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47"/>
      <c r="U19" s="25"/>
      <c r="V19" s="5"/>
      <c r="W19" s="5"/>
      <c r="X19" s="5"/>
    </row>
  </sheetData>
  <mergeCells count="18">
    <mergeCell ref="V4:W4"/>
    <mergeCell ref="X4:X5"/>
    <mergeCell ref="L4:M4"/>
    <mergeCell ref="N4:N5"/>
    <mergeCell ref="O4:O5"/>
    <mergeCell ref="P4:P5"/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9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추경 일반 세입(경제위)</vt:lpstr>
      <vt:lpstr>추경 일반 세출(경제위)</vt:lpstr>
    </vt:vector>
  </TitlesOfParts>
  <Company>경기도청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2013-11-27T16:17:24Z</cp:lastPrinted>
  <dcterms:created xsi:type="dcterms:W3CDTF">2013-08-23T08:00:50Z</dcterms:created>
  <dcterms:modified xsi:type="dcterms:W3CDTF">2013-11-27T16:17:27Z</dcterms:modified>
</cp:coreProperties>
</file>