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80" windowWidth="19320" windowHeight="12045" tabRatio="782" activeTab="1"/>
  </bookViews>
  <sheets>
    <sheet name="추경 일반 세입" sheetId="7" r:id="rId1"/>
    <sheet name="추경 일반 세출" sheetId="9" r:id="rId2"/>
    <sheet name="추경 특별 세입" sheetId="16" r:id="rId3"/>
    <sheet name="추경 특별 세출" sheetId="15" r:id="rId4"/>
  </sheets>
  <definedNames>
    <definedName name="_xlnm._FilterDatabase" localSheetId="0" hidden="1">'추경 일반 세입'!$A$6:$X$11</definedName>
    <definedName name="_xlnm._FilterDatabase" localSheetId="1" hidden="1">'추경 일반 세출'!$A$6:$X$11</definedName>
    <definedName name="_xlnm._FilterDatabase" localSheetId="2" hidden="1">'추경 특별 세입'!$A$6:$X$17</definedName>
    <definedName name="_xlnm._FilterDatabase" localSheetId="3" hidden="1">'추경 특별 세출'!$A$6:$X$17</definedName>
  </definedNames>
  <calcPr calcId="125725"/>
</workbook>
</file>

<file path=xl/calcChain.xml><?xml version="1.0" encoding="utf-8"?>
<calcChain xmlns="http://schemas.openxmlformats.org/spreadsheetml/2006/main">
  <c r="S12" i="9"/>
  <c r="R12"/>
  <c r="S10"/>
  <c r="R10"/>
  <c r="S8"/>
  <c r="R8"/>
  <c r="H12"/>
  <c r="H10"/>
  <c r="S7"/>
  <c r="K7"/>
  <c r="J7"/>
  <c r="I7"/>
  <c r="G7"/>
  <c r="F7"/>
  <c r="R12" i="7"/>
  <c r="R10"/>
  <c r="H10"/>
  <c r="R7" i="9" l="1"/>
  <c r="T22" i="16" l="1"/>
  <c r="O22"/>
  <c r="N22"/>
  <c r="K22"/>
  <c r="H22"/>
  <c r="T21"/>
  <c r="O21"/>
  <c r="N21"/>
  <c r="K21"/>
  <c r="K18" s="1"/>
  <c r="H21"/>
  <c r="T20"/>
  <c r="O20"/>
  <c r="N20"/>
  <c r="K20"/>
  <c r="H20"/>
  <c r="T19"/>
  <c r="O19"/>
  <c r="N19"/>
  <c r="K19"/>
  <c r="H19"/>
  <c r="W18"/>
  <c r="V18"/>
  <c r="J18"/>
  <c r="I18"/>
  <c r="I7" s="1"/>
  <c r="G18"/>
  <c r="H18" s="1"/>
  <c r="F18"/>
  <c r="T17"/>
  <c r="O17"/>
  <c r="N17"/>
  <c r="K17"/>
  <c r="H17"/>
  <c r="T16"/>
  <c r="O16"/>
  <c r="N16"/>
  <c r="K16"/>
  <c r="H16"/>
  <c r="T15"/>
  <c r="O15"/>
  <c r="N15"/>
  <c r="K15"/>
  <c r="H15"/>
  <c r="T14"/>
  <c r="O14"/>
  <c r="N14"/>
  <c r="K14"/>
  <c r="H14"/>
  <c r="W13"/>
  <c r="W7" s="1"/>
  <c r="V13"/>
  <c r="J13"/>
  <c r="I13"/>
  <c r="H13"/>
  <c r="G13"/>
  <c r="F13"/>
  <c r="T12"/>
  <c r="O12"/>
  <c r="N12"/>
  <c r="K12"/>
  <c r="H12"/>
  <c r="T11"/>
  <c r="O11"/>
  <c r="N11"/>
  <c r="K11"/>
  <c r="H11"/>
  <c r="T10"/>
  <c r="O10"/>
  <c r="N10"/>
  <c r="K10"/>
  <c r="H10"/>
  <c r="T9"/>
  <c r="O9"/>
  <c r="N9"/>
  <c r="N8" s="1"/>
  <c r="N7" s="1"/>
  <c r="K9"/>
  <c r="H9"/>
  <c r="H8" s="1"/>
  <c r="H7" s="1"/>
  <c r="W8"/>
  <c r="V8"/>
  <c r="V7" s="1"/>
  <c r="S8"/>
  <c r="S7" s="1"/>
  <c r="R8"/>
  <c r="R7" s="1"/>
  <c r="M8"/>
  <c r="L8"/>
  <c r="L7" s="1"/>
  <c r="J8"/>
  <c r="I8"/>
  <c r="G8"/>
  <c r="G7" s="1"/>
  <c r="F8"/>
  <c r="F7" s="1"/>
  <c r="M7"/>
  <c r="J7"/>
  <c r="T22" i="15"/>
  <c r="O22"/>
  <c r="N22"/>
  <c r="K22"/>
  <c r="H22"/>
  <c r="T21"/>
  <c r="O21"/>
  <c r="N21"/>
  <c r="K21"/>
  <c r="H21"/>
  <c r="T20"/>
  <c r="O20"/>
  <c r="N20"/>
  <c r="K20"/>
  <c r="H20"/>
  <c r="T19"/>
  <c r="O19"/>
  <c r="N19"/>
  <c r="K19"/>
  <c r="H19"/>
  <c r="W18"/>
  <c r="V18"/>
  <c r="J18"/>
  <c r="I18"/>
  <c r="H18"/>
  <c r="G18"/>
  <c r="F18"/>
  <c r="T17"/>
  <c r="O17"/>
  <c r="N17"/>
  <c r="K17"/>
  <c r="H17"/>
  <c r="T16"/>
  <c r="O16"/>
  <c r="N16"/>
  <c r="K16"/>
  <c r="H16"/>
  <c r="T15"/>
  <c r="O15"/>
  <c r="N15"/>
  <c r="K15"/>
  <c r="K13" s="1"/>
  <c r="H15"/>
  <c r="T14"/>
  <c r="O14"/>
  <c r="N14"/>
  <c r="K14"/>
  <c r="H14"/>
  <c r="W13"/>
  <c r="V13"/>
  <c r="J13"/>
  <c r="I13"/>
  <c r="G13"/>
  <c r="F13"/>
  <c r="H13" s="1"/>
  <c r="T12"/>
  <c r="O12"/>
  <c r="N12"/>
  <c r="K12"/>
  <c r="H12"/>
  <c r="T11"/>
  <c r="O11"/>
  <c r="N11"/>
  <c r="K11"/>
  <c r="H11"/>
  <c r="T10"/>
  <c r="O10"/>
  <c r="N10"/>
  <c r="K10"/>
  <c r="H10"/>
  <c r="T9"/>
  <c r="O9"/>
  <c r="N9"/>
  <c r="K9"/>
  <c r="H9"/>
  <c r="W8"/>
  <c r="W7" s="1"/>
  <c r="V8"/>
  <c r="S8"/>
  <c r="R8"/>
  <c r="R7" s="1"/>
  <c r="M8"/>
  <c r="M7" s="1"/>
  <c r="L8"/>
  <c r="J8"/>
  <c r="J7" s="1"/>
  <c r="I8"/>
  <c r="G8"/>
  <c r="F8"/>
  <c r="S7"/>
  <c r="L7"/>
  <c r="K8" i="16" l="1"/>
  <c r="K13"/>
  <c r="G7" i="15"/>
  <c r="F7"/>
  <c r="V7"/>
  <c r="N8"/>
  <c r="N7" s="1"/>
  <c r="H8"/>
  <c r="H7" s="1"/>
  <c r="K18"/>
  <c r="I7"/>
  <c r="K8"/>
  <c r="K7" s="1"/>
  <c r="K7" i="16" l="1"/>
  <c r="T13" i="9"/>
  <c r="O13"/>
  <c r="N13"/>
  <c r="K13"/>
  <c r="H13"/>
  <c r="W12"/>
  <c r="V12"/>
  <c r="J12"/>
  <c r="I12"/>
  <c r="G12"/>
  <c r="F12"/>
  <c r="K13" i="7"/>
  <c r="K11"/>
  <c r="K9"/>
  <c r="S8"/>
  <c r="S7" s="1"/>
  <c r="R8"/>
  <c r="R7" s="1"/>
  <c r="T13"/>
  <c r="O13"/>
  <c r="N13"/>
  <c r="H13"/>
  <c r="H12" s="1"/>
  <c r="W12"/>
  <c r="V12"/>
  <c r="J12"/>
  <c r="I12"/>
  <c r="G12"/>
  <c r="F12"/>
  <c r="T11" i="9"/>
  <c r="O11"/>
  <c r="N11"/>
  <c r="K11"/>
  <c r="K10" s="1"/>
  <c r="H11"/>
  <c r="W10"/>
  <c r="W7" s="1"/>
  <c r="V10"/>
  <c r="J10"/>
  <c r="I10"/>
  <c r="G10"/>
  <c r="F10"/>
  <c r="T9"/>
  <c r="O9"/>
  <c r="N9"/>
  <c r="N8" s="1"/>
  <c r="N7" s="1"/>
  <c r="K9"/>
  <c r="H9"/>
  <c r="W8"/>
  <c r="V8"/>
  <c r="M8"/>
  <c r="L8"/>
  <c r="J8"/>
  <c r="I8"/>
  <c r="G8"/>
  <c r="F8"/>
  <c r="V7"/>
  <c r="M7"/>
  <c r="L7"/>
  <c r="T9" i="7"/>
  <c r="T11"/>
  <c r="O11"/>
  <c r="O9"/>
  <c r="H11"/>
  <c r="H9"/>
  <c r="H8" s="1"/>
  <c r="N11"/>
  <c r="N9"/>
  <c r="L8"/>
  <c r="L7" s="1"/>
  <c r="M8"/>
  <c r="M7" s="1"/>
  <c r="K12" i="9" l="1"/>
  <c r="K8"/>
  <c r="H8"/>
  <c r="H7" s="1"/>
  <c r="K12" i="7"/>
  <c r="N8"/>
  <c r="N7" s="1"/>
  <c r="G10"/>
  <c r="G8"/>
  <c r="G7" l="1"/>
  <c r="W10"/>
  <c r="V10"/>
  <c r="J10"/>
  <c r="I10"/>
  <c r="F10"/>
  <c r="H7" s="1"/>
  <c r="W8"/>
  <c r="V8"/>
  <c r="J8"/>
  <c r="I8"/>
  <c r="F8"/>
  <c r="I7" l="1"/>
  <c r="J7"/>
  <c r="F7"/>
  <c r="V7"/>
  <c r="W7"/>
  <c r="K8"/>
  <c r="K10"/>
  <c r="K7" l="1"/>
</calcChain>
</file>

<file path=xl/comments1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  <comment ref="G12" authorId="0">
      <text>
        <r>
          <rPr>
            <sz val="9"/>
            <color indexed="81"/>
            <rFont val="돋움"/>
            <family val="3"/>
            <charset val="129"/>
          </rPr>
          <t>상임위에서 추가된
사업도 기정액 작성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  <comment ref="G12" authorId="0">
      <text>
        <r>
          <rPr>
            <sz val="9"/>
            <color indexed="81"/>
            <rFont val="돋움"/>
            <family val="3"/>
            <charset val="129"/>
          </rPr>
          <t>상임위에서 추가된
사업도 기정액 작성</t>
        </r>
      </text>
    </comment>
  </commentList>
</comments>
</file>

<file path=xl/sharedStrings.xml><?xml version="1.0" encoding="utf-8"?>
<sst xmlns="http://schemas.openxmlformats.org/spreadsheetml/2006/main" count="164" uniqueCount="55">
  <si>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</si>
  <si>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</si>
  <si>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</si>
  <si>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</si>
  <si>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</si>
  <si>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</si>
  <si>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</si>
  <si>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</si>
  <si>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국비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</si>
  <si>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</si>
  <si>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</si>
  <si>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</si>
  <si>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</si>
  <si>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</si>
  <si>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</si>
  <si>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</si>
  <si>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</si>
  <si>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</si>
  <si>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</si>
  <si>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</si>
  <si>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</si>
  <si>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</si>
  <si>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</si>
  <si>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</si>
  <si>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</si>
  <si>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</si>
  <si>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2013년도 제2회 추경 경기도 일반회계 세입 예산 수정(안)</t>
    <phoneticPr fontId="6" type="noConversion"/>
  </si>
  <si>
    <t>2013년도 제2회 추경 경기도 일반회계 세출 예산 수정(안)</t>
    <phoneticPr fontId="6" type="noConversion"/>
  </si>
  <si>
    <t>2013년도 제2회 추경 경기도 특별회계 세입 예산 수정(안)</t>
    <phoneticPr fontId="6" type="noConversion"/>
  </si>
  <si>
    <t>건설교통위원회</t>
    <phoneticPr fontId="6" type="noConversion"/>
  </si>
  <si>
    <t>철도물류국</t>
    <phoneticPr fontId="6" type="noConversion"/>
  </si>
  <si>
    <t>물류과</t>
    <phoneticPr fontId="2" type="noConversion"/>
  </si>
  <si>
    <t>화물차 디지털운행기록장치 설치
(국비 증액사업)</t>
    <phoneticPr fontId="2" type="noConversion"/>
  </si>
  <si>
    <t>추가</t>
    <phoneticPr fontId="6" type="noConversion"/>
  </si>
  <si>
    <t>교통건설국</t>
    <phoneticPr fontId="6" type="noConversion"/>
  </si>
  <si>
    <t>교통정책과</t>
    <phoneticPr fontId="2" type="noConversion"/>
  </si>
  <si>
    <t>택시 디지털운행기록장치 설치지원
(국비 증액사업)</t>
    <phoneticPr fontId="2" type="noConversion"/>
  </si>
  <si>
    <t>건설본부</t>
    <phoneticPr fontId="6" type="noConversion"/>
  </si>
  <si>
    <t>하천과</t>
    <phoneticPr fontId="2" type="noConversion"/>
  </si>
  <si>
    <t>국가하천유지보수비(국비 감액사업)</t>
    <phoneticPr fontId="2" type="noConversion"/>
  </si>
  <si>
    <t>물류과</t>
    <phoneticPr fontId="2" type="noConversion"/>
  </si>
  <si>
    <t>화물차 디지털운행기록장치 설치지원
(국비 증액사업)</t>
    <phoneticPr fontId="2" type="noConversion"/>
  </si>
  <si>
    <t>국비</t>
    <phoneticPr fontId="2" type="noConversion"/>
  </si>
  <si>
    <t>교통정책과</t>
    <phoneticPr fontId="2" type="noConversion"/>
  </si>
  <si>
    <t>추가</t>
    <phoneticPr fontId="2" type="noConversion"/>
  </si>
  <si>
    <t>하천과</t>
    <phoneticPr fontId="2" type="noConversion"/>
  </si>
  <si>
    <t>국가하천유지보수(국비 감액사업)</t>
    <phoneticPr fontId="2" type="noConversion"/>
  </si>
  <si>
    <t>국비 추가내시(1회 추경예산서 64쪽)</t>
    <phoneticPr fontId="6" type="noConversion"/>
  </si>
  <si>
    <t>국비 추가내시(1회 추경예산서 67쪽)</t>
    <phoneticPr fontId="6" type="noConversion"/>
  </si>
  <si>
    <t>국비 변경내시(본예산서 61쪽)</t>
    <phoneticPr fontId="6" type="noConversion"/>
  </si>
  <si>
    <t>국비 추가내시</t>
    <phoneticPr fontId="2" type="noConversion"/>
  </si>
  <si>
    <t>국비 변경내시(본예산서 590쪽)</t>
    <phoneticPr fontId="2" type="noConversion"/>
  </si>
  <si>
    <t>□세출예산</t>
    <phoneticPr fontId="6" type="noConversion"/>
  </si>
  <si>
    <t>2013년도 제2회 추경 경기도 특별회계 세출 예산 수정(안)</t>
    <phoneticPr fontId="6" type="noConversion"/>
  </si>
  <si>
    <t>국비 추가내시 및 도비추가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</si>
</sst>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\△#,##0"/>
    <numFmt numFmtId="177" formatCode="#,##0;[Red]&quot;△&quot;#,##0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177" fontId="5" fillId="4" borderId="14" xfId="1" applyNumberFormat="1" applyFont="1" applyFill="1" applyBorder="1" applyAlignment="1">
      <alignment horizontal="left" vertical="center" shrinkToFit="1"/>
    </xf>
    <xf numFmtId="176" fontId="4" fillId="0" borderId="14" xfId="0" applyNumberFormat="1" applyFont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3"/>
  <sheetViews>
    <sheetView showGridLines="0" view="pageBreakPreview" zoomScaleNormal="90" zoomScaleSheetLayoutView="100" workbookViewId="0">
      <selection sqref="A1:P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58" t="s">
        <v>26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4" ht="22.5" customHeight="1">
      <c r="A2" s="16" t="s">
        <v>15</v>
      </c>
      <c r="B2" s="16"/>
    </row>
    <row r="3" spans="1:24" ht="16.5" customHeight="1">
      <c r="P3" s="50" t="s">
        <v>25</v>
      </c>
    </row>
    <row r="4" spans="1:24" ht="27.75" customHeight="1">
      <c r="A4" s="61" t="s">
        <v>11</v>
      </c>
      <c r="B4" s="61"/>
      <c r="C4" s="60" t="s">
        <v>12</v>
      </c>
      <c r="D4" s="61" t="s">
        <v>10</v>
      </c>
      <c r="E4" s="61" t="s">
        <v>9</v>
      </c>
      <c r="F4" s="60" t="s">
        <v>16</v>
      </c>
      <c r="G4" s="60" t="s">
        <v>17</v>
      </c>
      <c r="H4" s="67" t="s">
        <v>18</v>
      </c>
      <c r="I4" s="63" t="s">
        <v>19</v>
      </c>
      <c r="J4" s="64"/>
      <c r="K4" s="60" t="s">
        <v>20</v>
      </c>
      <c r="L4" s="63" t="s">
        <v>21</v>
      </c>
      <c r="M4" s="64"/>
      <c r="N4" s="60" t="s">
        <v>22</v>
      </c>
      <c r="O4" s="69" t="s">
        <v>23</v>
      </c>
      <c r="P4" s="61" t="s">
        <v>13</v>
      </c>
      <c r="Q4" s="71" t="s">
        <v>14</v>
      </c>
      <c r="R4" s="64" t="s">
        <v>24</v>
      </c>
      <c r="S4" s="64"/>
      <c r="T4" s="64"/>
      <c r="U4" s="15"/>
      <c r="V4" s="65" t="s">
        <v>0</v>
      </c>
      <c r="W4" s="66"/>
      <c r="X4" s="62" t="s">
        <v>3</v>
      </c>
    </row>
    <row r="5" spans="1:24" ht="14.25" customHeight="1">
      <c r="A5" s="61"/>
      <c r="B5" s="61"/>
      <c r="C5" s="60"/>
      <c r="D5" s="61"/>
      <c r="E5" s="61"/>
      <c r="F5" s="61"/>
      <c r="G5" s="61"/>
      <c r="H5" s="68"/>
      <c r="I5" s="25" t="s">
        <v>1</v>
      </c>
      <c r="J5" s="25" t="s">
        <v>2</v>
      </c>
      <c r="K5" s="61"/>
      <c r="L5" s="25" t="s">
        <v>1</v>
      </c>
      <c r="M5" s="25" t="s">
        <v>2</v>
      </c>
      <c r="N5" s="61"/>
      <c r="O5" s="70"/>
      <c r="P5" s="61"/>
      <c r="Q5" s="72"/>
      <c r="R5" s="25" t="s">
        <v>6</v>
      </c>
      <c r="S5" s="25" t="s">
        <v>4</v>
      </c>
      <c r="T5" s="25" t="s">
        <v>7</v>
      </c>
      <c r="U5" s="15"/>
      <c r="V5" s="8" t="s">
        <v>1</v>
      </c>
      <c r="W5" s="8" t="s">
        <v>2</v>
      </c>
      <c r="X5" s="62"/>
    </row>
    <row r="6" spans="1:24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7"/>
    </row>
    <row r="7" spans="1:24" ht="20.100000000000001" customHeight="1">
      <c r="A7" s="30" t="s">
        <v>29</v>
      </c>
      <c r="B7" s="31"/>
      <c r="C7" s="31"/>
      <c r="D7" s="31"/>
      <c r="E7" s="31"/>
      <c r="F7" s="32">
        <f t="shared" ref="F7:K7" si="0">F8+F10+F12</f>
        <v>0</v>
      </c>
      <c r="G7" s="32">
        <f t="shared" si="0"/>
        <v>18991000</v>
      </c>
      <c r="H7" s="32">
        <f t="shared" si="0"/>
        <v>0</v>
      </c>
      <c r="I7" s="32">
        <f t="shared" si="0"/>
        <v>-907000</v>
      </c>
      <c r="J7" s="32">
        <f t="shared" si="0"/>
        <v>129000</v>
      </c>
      <c r="K7" s="32">
        <f t="shared" si="0"/>
        <v>-778000</v>
      </c>
      <c r="L7" s="32">
        <f>L8+L10</f>
        <v>-740000</v>
      </c>
      <c r="M7" s="32">
        <f>M8+M10</f>
        <v>0</v>
      </c>
      <c r="N7" s="32">
        <f>N8+N10</f>
        <v>-740000</v>
      </c>
      <c r="O7" s="32"/>
      <c r="P7" s="32"/>
      <c r="Q7" s="32"/>
      <c r="R7" s="32">
        <f>R8+R10+R12</f>
        <v>-778000</v>
      </c>
      <c r="S7" s="32">
        <f>S8+S10+S12</f>
        <v>0</v>
      </c>
      <c r="T7" s="31"/>
      <c r="U7" s="20"/>
      <c r="V7" s="11">
        <f>V8+V10</f>
        <v>0</v>
      </c>
      <c r="W7" s="11">
        <f>W8+W10</f>
        <v>0</v>
      </c>
      <c r="X7" s="11"/>
    </row>
    <row r="8" spans="1:24" ht="20.100000000000001" customHeight="1">
      <c r="A8" s="33"/>
      <c r="B8" s="34" t="s">
        <v>30</v>
      </c>
      <c r="C8" s="35"/>
      <c r="D8" s="36"/>
      <c r="E8" s="36"/>
      <c r="F8" s="37">
        <f t="shared" ref="F8:N12" si="1">SUM(F9:F9)</f>
        <v>0</v>
      </c>
      <c r="G8" s="37">
        <f t="shared" si="1"/>
        <v>3039350</v>
      </c>
      <c r="H8" s="37">
        <f t="shared" si="1"/>
        <v>0</v>
      </c>
      <c r="I8" s="37">
        <f t="shared" si="1"/>
        <v>0</v>
      </c>
      <c r="J8" s="37">
        <f t="shared" si="1"/>
        <v>90150</v>
      </c>
      <c r="K8" s="37">
        <f t="shared" si="1"/>
        <v>90150</v>
      </c>
      <c r="L8" s="37">
        <f t="shared" si="1"/>
        <v>-740000</v>
      </c>
      <c r="M8" s="37">
        <f t="shared" si="1"/>
        <v>0</v>
      </c>
      <c r="N8" s="37">
        <f t="shared" si="1"/>
        <v>-740000</v>
      </c>
      <c r="O8" s="37"/>
      <c r="P8" s="55"/>
      <c r="Q8" s="37"/>
      <c r="R8" s="37">
        <f>SUM(R9:R9)</f>
        <v>90150</v>
      </c>
      <c r="S8" s="37">
        <f>SUM(S9:S9)</f>
        <v>0</v>
      </c>
      <c r="T8" s="35"/>
      <c r="U8" s="20"/>
      <c r="V8" s="13">
        <f>SUM(V9:V9)</f>
        <v>0</v>
      </c>
      <c r="W8" s="13">
        <f>SUM(W9:W9)</f>
        <v>0</v>
      </c>
      <c r="X8" s="13"/>
    </row>
    <row r="9" spans="1:24" ht="27">
      <c r="A9" s="33"/>
      <c r="B9" s="33"/>
      <c r="C9" s="38" t="s">
        <v>33</v>
      </c>
      <c r="D9" s="39" t="s">
        <v>31</v>
      </c>
      <c r="E9" s="54" t="s">
        <v>32</v>
      </c>
      <c r="F9" s="40"/>
      <c r="G9" s="40">
        <v>3039350</v>
      </c>
      <c r="H9" s="49" t="str">
        <f>IF(C9="추가","-",F9-G9)</f>
        <v>-</v>
      </c>
      <c r="I9" s="40"/>
      <c r="J9" s="40">
        <v>90150</v>
      </c>
      <c r="K9" s="49">
        <f>F9+I9+J9</f>
        <v>90150</v>
      </c>
      <c r="L9" s="41">
        <v>-740000</v>
      </c>
      <c r="M9" s="43"/>
      <c r="N9" s="49">
        <f>F9+L9+M9</f>
        <v>-740000</v>
      </c>
      <c r="O9" s="42" t="str">
        <f>IF(I9-L9&lt;0,"동의필요","-")</f>
        <v>-</v>
      </c>
      <c r="P9" s="56" t="s">
        <v>47</v>
      </c>
      <c r="Q9" s="41" t="s">
        <v>8</v>
      </c>
      <c r="R9" s="41">
        <v>90150</v>
      </c>
      <c r="S9" s="41"/>
      <c r="T9" s="42" t="str">
        <f>IF((I9+J9)=(R9+S9),"ok","검토")</f>
        <v>ok</v>
      </c>
      <c r="U9" s="21"/>
      <c r="V9" s="10"/>
      <c r="W9" s="10"/>
      <c r="X9" s="9"/>
    </row>
    <row r="10" spans="1:24" ht="20.100000000000001" customHeight="1">
      <c r="A10" s="33"/>
      <c r="B10" s="34" t="s">
        <v>34</v>
      </c>
      <c r="C10" s="35"/>
      <c r="D10" s="36"/>
      <c r="E10" s="36"/>
      <c r="F10" s="37">
        <f>SUM(F11:F11)</f>
        <v>0</v>
      </c>
      <c r="G10" s="37">
        <f>SUM(G11:G11)</f>
        <v>1261650</v>
      </c>
      <c r="H10" s="37">
        <f t="shared" si="1"/>
        <v>0</v>
      </c>
      <c r="I10" s="37">
        <f>SUM(I11:I11)</f>
        <v>0</v>
      </c>
      <c r="J10" s="37">
        <f>SUM(J11:J11)</f>
        <v>38850</v>
      </c>
      <c r="K10" s="37">
        <f>SUM(K11:K11)</f>
        <v>38850</v>
      </c>
      <c r="L10" s="37"/>
      <c r="M10" s="37"/>
      <c r="N10" s="37"/>
      <c r="O10" s="37"/>
      <c r="P10" s="55"/>
      <c r="Q10" s="37"/>
      <c r="R10" s="37">
        <f>SUM(R11:R11)</f>
        <v>38850</v>
      </c>
      <c r="S10" s="37"/>
      <c r="T10" s="35"/>
      <c r="U10" s="20"/>
      <c r="V10" s="13">
        <f>SUM(V11:V11)</f>
        <v>0</v>
      </c>
      <c r="W10" s="13">
        <f>SUM(W11:W11)</f>
        <v>0</v>
      </c>
      <c r="X10" s="13"/>
    </row>
    <row r="11" spans="1:24" ht="27">
      <c r="A11" s="33"/>
      <c r="B11" s="33"/>
      <c r="C11" s="38" t="s">
        <v>33</v>
      </c>
      <c r="D11" s="39" t="s">
        <v>35</v>
      </c>
      <c r="E11" s="54" t="s">
        <v>36</v>
      </c>
      <c r="F11" s="40"/>
      <c r="G11" s="40">
        <v>1261650</v>
      </c>
      <c r="H11" s="49" t="str">
        <f t="shared" ref="H11" si="2">IF(C11="추가","-",F11-G11)</f>
        <v>-</v>
      </c>
      <c r="I11" s="40"/>
      <c r="J11" s="40">
        <v>38850</v>
      </c>
      <c r="K11" s="49">
        <f t="shared" ref="K11" si="3">F11+I11+J11</f>
        <v>38850</v>
      </c>
      <c r="L11" s="44"/>
      <c r="M11" s="44"/>
      <c r="N11" s="49">
        <f t="shared" ref="N11" si="4">F11+L11+M11</f>
        <v>0</v>
      </c>
      <c r="O11" s="42" t="str">
        <f t="shared" ref="O11" si="5">IF(I11-L11&lt;0,"동의필요","-")</f>
        <v>-</v>
      </c>
      <c r="P11" s="56" t="s">
        <v>48</v>
      </c>
      <c r="Q11" s="41" t="s">
        <v>8</v>
      </c>
      <c r="R11" s="41">
        <v>38850</v>
      </c>
      <c r="S11" s="41"/>
      <c r="T11" s="42" t="str">
        <f>IF((I11+J11)=(R11+S11),"ok","검토")</f>
        <v>ok</v>
      </c>
      <c r="U11" s="21"/>
      <c r="V11" s="10"/>
      <c r="W11" s="10"/>
      <c r="X11" s="9"/>
    </row>
    <row r="12" spans="1:24" ht="20.100000000000001" customHeight="1">
      <c r="A12" s="33"/>
      <c r="B12" s="34" t="s">
        <v>37</v>
      </c>
      <c r="C12" s="35"/>
      <c r="D12" s="36"/>
      <c r="E12" s="36"/>
      <c r="F12" s="37">
        <f>SUM(F13:F13)</f>
        <v>0</v>
      </c>
      <c r="G12" s="37">
        <f>SUM(G13:G13)</f>
        <v>14690000</v>
      </c>
      <c r="H12" s="37">
        <f t="shared" si="1"/>
        <v>0</v>
      </c>
      <c r="I12" s="37">
        <f>SUM(I13:I13)</f>
        <v>-907000</v>
      </c>
      <c r="J12" s="37">
        <f>SUM(J13:J13)</f>
        <v>0</v>
      </c>
      <c r="K12" s="37">
        <f>SUM(K13:K13)</f>
        <v>-907000</v>
      </c>
      <c r="L12" s="37"/>
      <c r="M12" s="37"/>
      <c r="N12" s="37"/>
      <c r="O12" s="37"/>
      <c r="P12" s="55"/>
      <c r="Q12" s="37"/>
      <c r="R12" s="37">
        <f>SUM(R13:R13)</f>
        <v>-907000</v>
      </c>
      <c r="S12" s="37"/>
      <c r="T12" s="35"/>
      <c r="U12" s="20"/>
      <c r="V12" s="13">
        <f>SUM(V13:V13)</f>
        <v>0</v>
      </c>
      <c r="W12" s="13">
        <f>SUM(W13:W13)</f>
        <v>0</v>
      </c>
      <c r="X12" s="13"/>
    </row>
    <row r="13" spans="1:24" ht="19.5" customHeight="1">
      <c r="A13" s="33"/>
      <c r="B13" s="33"/>
      <c r="C13" s="38" t="s">
        <v>33</v>
      </c>
      <c r="D13" s="39" t="s">
        <v>38</v>
      </c>
      <c r="E13" s="54" t="s">
        <v>39</v>
      </c>
      <c r="F13" s="40"/>
      <c r="G13" s="40">
        <v>14690000</v>
      </c>
      <c r="H13" s="49" t="str">
        <f t="shared" ref="H13" si="6">IF(C13="추가","-",F13-G13)</f>
        <v>-</v>
      </c>
      <c r="I13" s="40">
        <v>-907000</v>
      </c>
      <c r="J13" s="40"/>
      <c r="K13" s="49">
        <f t="shared" ref="K13" si="7">F13+I13+J13</f>
        <v>-907000</v>
      </c>
      <c r="L13" s="44"/>
      <c r="M13" s="44"/>
      <c r="N13" s="49">
        <f t="shared" ref="N13" si="8">F13+L13+M13</f>
        <v>0</v>
      </c>
      <c r="O13" s="42" t="str">
        <f t="shared" ref="O13" si="9">IF(I13-L13&lt;0,"동의필요","-")</f>
        <v>동의필요</v>
      </c>
      <c r="P13" s="56" t="s">
        <v>49</v>
      </c>
      <c r="Q13" s="41" t="s">
        <v>8</v>
      </c>
      <c r="R13" s="41">
        <v>-907000</v>
      </c>
      <c r="S13" s="41"/>
      <c r="T13" s="42" t="str">
        <f>IF((I13+J13)=(R13+S13),"ok","검토")</f>
        <v>ok</v>
      </c>
      <c r="U13" s="21"/>
      <c r="V13" s="10"/>
      <c r="W13" s="10"/>
      <c r="X13" s="9"/>
    </row>
  </sheetData>
  <mergeCells count="18">
    <mergeCell ref="O4:O5"/>
    <mergeCell ref="Q4:Q5"/>
    <mergeCell ref="A1:P1"/>
    <mergeCell ref="C4:C5"/>
    <mergeCell ref="A4:B5"/>
    <mergeCell ref="X4:X5"/>
    <mergeCell ref="D4:D5"/>
    <mergeCell ref="E4:E5"/>
    <mergeCell ref="F4:F5"/>
    <mergeCell ref="I4:J4"/>
    <mergeCell ref="K4:K5"/>
    <mergeCell ref="P4:P5"/>
    <mergeCell ref="R4:T4"/>
    <mergeCell ref="V4:W4"/>
    <mergeCell ref="G4:G5"/>
    <mergeCell ref="H4:H5"/>
    <mergeCell ref="L4:M4"/>
    <mergeCell ref="N4:N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74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3"/>
  <sheetViews>
    <sheetView showGridLines="0" tabSelected="1" view="pageBreakPreview" zoomScaleNormal="90" zoomScaleSheetLayoutView="100" workbookViewId="0">
      <selection sqref="A1:P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58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4" ht="22.5" customHeight="1">
      <c r="A2" s="16" t="s">
        <v>52</v>
      </c>
      <c r="B2" s="16"/>
    </row>
    <row r="3" spans="1:24" ht="16.5" customHeight="1">
      <c r="P3" s="50" t="s">
        <v>25</v>
      </c>
    </row>
    <row r="4" spans="1:24" ht="27.75" customHeight="1">
      <c r="A4" s="61" t="s">
        <v>11</v>
      </c>
      <c r="B4" s="61"/>
      <c r="C4" s="60" t="s">
        <v>12</v>
      </c>
      <c r="D4" s="61" t="s">
        <v>10</v>
      </c>
      <c r="E4" s="61" t="s">
        <v>9</v>
      </c>
      <c r="F4" s="60" t="s">
        <v>16</v>
      </c>
      <c r="G4" s="60" t="s">
        <v>17</v>
      </c>
      <c r="H4" s="67" t="s">
        <v>18</v>
      </c>
      <c r="I4" s="63" t="s">
        <v>19</v>
      </c>
      <c r="J4" s="64"/>
      <c r="K4" s="60" t="s">
        <v>20</v>
      </c>
      <c r="L4" s="63" t="s">
        <v>21</v>
      </c>
      <c r="M4" s="64"/>
      <c r="N4" s="60" t="s">
        <v>22</v>
      </c>
      <c r="O4" s="69" t="s">
        <v>23</v>
      </c>
      <c r="P4" s="61" t="s">
        <v>13</v>
      </c>
      <c r="Q4" s="71" t="s">
        <v>14</v>
      </c>
      <c r="R4" s="64" t="s">
        <v>24</v>
      </c>
      <c r="S4" s="64"/>
      <c r="T4" s="64"/>
      <c r="U4" s="15"/>
      <c r="V4" s="65" t="s">
        <v>0</v>
      </c>
      <c r="W4" s="66"/>
      <c r="X4" s="62" t="s">
        <v>3</v>
      </c>
    </row>
    <row r="5" spans="1:24" ht="14.25" customHeight="1">
      <c r="A5" s="61"/>
      <c r="B5" s="61"/>
      <c r="C5" s="60"/>
      <c r="D5" s="61"/>
      <c r="E5" s="61"/>
      <c r="F5" s="61"/>
      <c r="G5" s="61"/>
      <c r="H5" s="68"/>
      <c r="I5" s="25" t="s">
        <v>1</v>
      </c>
      <c r="J5" s="25" t="s">
        <v>2</v>
      </c>
      <c r="K5" s="61"/>
      <c r="L5" s="25" t="s">
        <v>1</v>
      </c>
      <c r="M5" s="25" t="s">
        <v>2</v>
      </c>
      <c r="N5" s="61"/>
      <c r="O5" s="70"/>
      <c r="P5" s="61"/>
      <c r="Q5" s="72"/>
      <c r="R5" s="25" t="s">
        <v>6</v>
      </c>
      <c r="S5" s="25" t="s">
        <v>4</v>
      </c>
      <c r="T5" s="25" t="s">
        <v>7</v>
      </c>
      <c r="U5" s="15"/>
      <c r="V5" s="18" t="s">
        <v>1</v>
      </c>
      <c r="W5" s="18" t="s">
        <v>2</v>
      </c>
      <c r="X5" s="62"/>
    </row>
    <row r="6" spans="1:24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17"/>
    </row>
    <row r="7" spans="1:24" ht="20.100000000000001" customHeight="1">
      <c r="A7" s="30" t="s">
        <v>29</v>
      </c>
      <c r="B7" s="31"/>
      <c r="C7" s="31"/>
      <c r="D7" s="31"/>
      <c r="E7" s="31"/>
      <c r="F7" s="32">
        <f>F8+F10+F12</f>
        <v>7105280</v>
      </c>
      <c r="G7" s="32">
        <f t="shared" ref="G7:K7" si="0">G8+G10+G12</f>
        <v>18991000</v>
      </c>
      <c r="H7" s="32">
        <f t="shared" si="0"/>
        <v>2804280</v>
      </c>
      <c r="I7" s="32">
        <f t="shared" si="0"/>
        <v>-907000</v>
      </c>
      <c r="J7" s="32">
        <f t="shared" si="0"/>
        <v>1487775</v>
      </c>
      <c r="K7" s="32">
        <f t="shared" si="0"/>
        <v>7686055</v>
      </c>
      <c r="L7" s="32">
        <f t="shared" ref="L7:N7" si="1">L8+L10</f>
        <v>-740000</v>
      </c>
      <c r="M7" s="32">
        <f t="shared" si="1"/>
        <v>0</v>
      </c>
      <c r="N7" s="32">
        <f t="shared" si="1"/>
        <v>3211155</v>
      </c>
      <c r="O7" s="32"/>
      <c r="P7" s="32"/>
      <c r="Q7" s="32"/>
      <c r="R7" s="32">
        <f t="shared" ref="R7:S7" si="2">R8+R10+R12</f>
        <v>-778000</v>
      </c>
      <c r="S7" s="32">
        <f t="shared" si="2"/>
        <v>1358775</v>
      </c>
      <c r="T7" s="31"/>
      <c r="U7" s="20"/>
      <c r="V7" s="11">
        <f>V8+V10</f>
        <v>0</v>
      </c>
      <c r="W7" s="11">
        <f>W8+W10</f>
        <v>0</v>
      </c>
      <c r="X7" s="11"/>
    </row>
    <row r="8" spans="1:24" ht="20.100000000000001" customHeight="1">
      <c r="A8" s="33"/>
      <c r="B8" s="34" t="s">
        <v>30</v>
      </c>
      <c r="C8" s="35"/>
      <c r="D8" s="36"/>
      <c r="E8" s="36"/>
      <c r="F8" s="37">
        <f t="shared" ref="F8:N12" si="3">SUM(F9:F9)</f>
        <v>3951155</v>
      </c>
      <c r="G8" s="37">
        <f t="shared" si="3"/>
        <v>3039350</v>
      </c>
      <c r="H8" s="37">
        <f t="shared" si="3"/>
        <v>911805</v>
      </c>
      <c r="I8" s="37">
        <f t="shared" si="3"/>
        <v>0</v>
      </c>
      <c r="J8" s="37">
        <f t="shared" si="3"/>
        <v>90150</v>
      </c>
      <c r="K8" s="37">
        <f t="shared" si="3"/>
        <v>4041305</v>
      </c>
      <c r="L8" s="37">
        <f t="shared" si="3"/>
        <v>-740000</v>
      </c>
      <c r="M8" s="37">
        <f t="shared" si="3"/>
        <v>0</v>
      </c>
      <c r="N8" s="37">
        <f t="shared" si="3"/>
        <v>3211155</v>
      </c>
      <c r="O8" s="37"/>
      <c r="P8" s="37"/>
      <c r="Q8" s="37"/>
      <c r="R8" s="37">
        <f>SUM(R9)</f>
        <v>90150</v>
      </c>
      <c r="S8" s="37">
        <f>SUM(S9)</f>
        <v>0</v>
      </c>
      <c r="T8" s="35"/>
      <c r="U8" s="20"/>
      <c r="V8" s="13">
        <f>SUM(V9:V9)</f>
        <v>0</v>
      </c>
      <c r="W8" s="13">
        <f>SUM(W9:W9)</f>
        <v>0</v>
      </c>
      <c r="X8" s="13"/>
    </row>
    <row r="9" spans="1:24" ht="27">
      <c r="A9" s="33"/>
      <c r="B9" s="33"/>
      <c r="C9" s="38">
        <v>373</v>
      </c>
      <c r="D9" s="39" t="s">
        <v>40</v>
      </c>
      <c r="E9" s="54" t="s">
        <v>41</v>
      </c>
      <c r="F9" s="40">
        <v>3951155</v>
      </c>
      <c r="G9" s="40">
        <v>3039350</v>
      </c>
      <c r="H9" s="49">
        <f>IF(C9="추가","-",F9-G9)</f>
        <v>911805</v>
      </c>
      <c r="I9" s="40"/>
      <c r="J9" s="40">
        <v>90150</v>
      </c>
      <c r="K9" s="49">
        <f>F9+I9+J9</f>
        <v>4041305</v>
      </c>
      <c r="L9" s="41">
        <v>-740000</v>
      </c>
      <c r="M9" s="43"/>
      <c r="N9" s="49">
        <f>F9+L9+M9</f>
        <v>3211155</v>
      </c>
      <c r="O9" s="42" t="str">
        <f>IF(I9-L9&lt;0,"동의필요","-")</f>
        <v>-</v>
      </c>
      <c r="P9" s="42" t="s">
        <v>50</v>
      </c>
      <c r="Q9" s="41" t="s">
        <v>42</v>
      </c>
      <c r="R9" s="41">
        <v>90150</v>
      </c>
      <c r="S9" s="41"/>
      <c r="T9" s="42" t="str">
        <f>IF((I9+J9)=(R9+S9),"ok","검토")</f>
        <v>ok</v>
      </c>
      <c r="U9" s="21"/>
      <c r="V9" s="10"/>
      <c r="W9" s="10"/>
      <c r="X9" s="9"/>
    </row>
    <row r="10" spans="1:24" ht="20.100000000000001" customHeight="1">
      <c r="A10" s="33"/>
      <c r="B10" s="34" t="s">
        <v>34</v>
      </c>
      <c r="C10" s="35"/>
      <c r="D10" s="36"/>
      <c r="E10" s="36"/>
      <c r="F10" s="37">
        <f>SUM(F11:F11)</f>
        <v>3154125</v>
      </c>
      <c r="G10" s="37">
        <f>SUM(G11:G11)</f>
        <v>1261650</v>
      </c>
      <c r="H10" s="37">
        <f t="shared" si="3"/>
        <v>1892475</v>
      </c>
      <c r="I10" s="37">
        <f>SUM(I11:I11)</f>
        <v>0</v>
      </c>
      <c r="J10" s="37">
        <f>SUM(J11:J11)</f>
        <v>1397625</v>
      </c>
      <c r="K10" s="37">
        <f>SUM(K11:K11)</f>
        <v>4551750</v>
      </c>
      <c r="L10" s="37"/>
      <c r="M10" s="37"/>
      <c r="N10" s="37"/>
      <c r="O10" s="37"/>
      <c r="P10" s="35"/>
      <c r="Q10" s="37"/>
      <c r="R10" s="37">
        <f>SUM(R11)</f>
        <v>38850</v>
      </c>
      <c r="S10" s="37">
        <f>SUM(S11)</f>
        <v>1358775</v>
      </c>
      <c r="T10" s="35"/>
      <c r="U10" s="20"/>
      <c r="V10" s="13">
        <f>SUM(V11:V11)</f>
        <v>0</v>
      </c>
      <c r="W10" s="13">
        <f>SUM(W11:W11)</f>
        <v>0</v>
      </c>
      <c r="X10" s="13"/>
    </row>
    <row r="11" spans="1:24" ht="27">
      <c r="A11" s="33"/>
      <c r="B11" s="33"/>
      <c r="C11" s="38">
        <v>379</v>
      </c>
      <c r="D11" s="39" t="s">
        <v>43</v>
      </c>
      <c r="E11" s="54" t="s">
        <v>36</v>
      </c>
      <c r="F11" s="40">
        <v>3154125</v>
      </c>
      <c r="G11" s="40">
        <v>1261650</v>
      </c>
      <c r="H11" s="49">
        <f t="shared" ref="H11" si="4">IF(C11="추가","-",F11-G11)</f>
        <v>1892475</v>
      </c>
      <c r="I11" s="40"/>
      <c r="J11" s="40">
        <v>1397625</v>
      </c>
      <c r="K11" s="49">
        <f t="shared" ref="K11" si="5">F11+I11+J11</f>
        <v>4551750</v>
      </c>
      <c r="L11" s="44"/>
      <c r="M11" s="44"/>
      <c r="N11" s="49">
        <f t="shared" ref="N11" si="6">F11+L11+M11</f>
        <v>3154125</v>
      </c>
      <c r="O11" s="42" t="str">
        <f t="shared" ref="O11" si="7">IF(I11-L11&lt;0,"동의필요","-")</f>
        <v>-</v>
      </c>
      <c r="P11" s="42" t="s">
        <v>54</v>
      </c>
      <c r="Q11" s="41" t="s">
        <v>42</v>
      </c>
      <c r="R11" s="41">
        <v>38850</v>
      </c>
      <c r="S11" s="41">
        <v>1358775</v>
      </c>
      <c r="T11" s="42" t="str">
        <f>IF((I11+J11)=(R11+S11),"ok","검토")</f>
        <v>ok</v>
      </c>
      <c r="U11" s="21"/>
      <c r="V11" s="10"/>
      <c r="W11" s="10"/>
      <c r="X11" s="9"/>
    </row>
    <row r="12" spans="1:24" ht="20.100000000000001" customHeight="1">
      <c r="A12" s="33"/>
      <c r="B12" s="34" t="s">
        <v>37</v>
      </c>
      <c r="C12" s="35"/>
      <c r="D12" s="36"/>
      <c r="E12" s="36"/>
      <c r="F12" s="37">
        <f>SUM(F13:F13)</f>
        <v>0</v>
      </c>
      <c r="G12" s="37">
        <f>SUM(G13:G13)</f>
        <v>14690000</v>
      </c>
      <c r="H12" s="37">
        <f t="shared" si="3"/>
        <v>0</v>
      </c>
      <c r="I12" s="37">
        <f>SUM(I13:I13)</f>
        <v>-907000</v>
      </c>
      <c r="J12" s="37">
        <f>SUM(J13:J13)</f>
        <v>0</v>
      </c>
      <c r="K12" s="37">
        <f>SUM(K13:K13)</f>
        <v>-907000</v>
      </c>
      <c r="L12" s="37"/>
      <c r="M12" s="37"/>
      <c r="N12" s="37"/>
      <c r="O12" s="37"/>
      <c r="P12" s="35"/>
      <c r="Q12" s="37"/>
      <c r="R12" s="37">
        <f>SUM(R13)</f>
        <v>-907000</v>
      </c>
      <c r="S12" s="37">
        <f>SUM(S13)</f>
        <v>0</v>
      </c>
      <c r="T12" s="35"/>
      <c r="U12" s="20"/>
      <c r="V12" s="13">
        <f>SUM(V13:V13)</f>
        <v>0</v>
      </c>
      <c r="W12" s="13">
        <f>SUM(W13:W13)</f>
        <v>0</v>
      </c>
      <c r="X12" s="13"/>
    </row>
    <row r="13" spans="1:24" ht="20.100000000000001" customHeight="1">
      <c r="A13" s="33"/>
      <c r="B13" s="33"/>
      <c r="C13" s="38" t="s">
        <v>44</v>
      </c>
      <c r="D13" s="39" t="s">
        <v>45</v>
      </c>
      <c r="E13" s="39" t="s">
        <v>46</v>
      </c>
      <c r="F13" s="40"/>
      <c r="G13" s="40">
        <v>14690000</v>
      </c>
      <c r="H13" s="49" t="str">
        <f t="shared" ref="H13" si="8">IF(C13="추가","-",F13-G13)</f>
        <v>-</v>
      </c>
      <c r="I13" s="40">
        <v>-907000</v>
      </c>
      <c r="J13" s="40"/>
      <c r="K13" s="49">
        <f t="shared" ref="K13" si="9">F13+I13+J13</f>
        <v>-907000</v>
      </c>
      <c r="L13" s="44"/>
      <c r="M13" s="44"/>
      <c r="N13" s="49">
        <f t="shared" ref="N13" si="10">F13+L13+M13</f>
        <v>0</v>
      </c>
      <c r="O13" s="42" t="str">
        <f t="shared" ref="O13" si="11">IF(I13-L13&lt;0,"동의필요","-")</f>
        <v>동의필요</v>
      </c>
      <c r="P13" s="42" t="s">
        <v>51</v>
      </c>
      <c r="Q13" s="41" t="s">
        <v>42</v>
      </c>
      <c r="R13" s="41">
        <v>-907000</v>
      </c>
      <c r="S13" s="41"/>
      <c r="T13" s="42" t="str">
        <f>IF((I13+J13)=(R13+S13),"ok","검토")</f>
        <v>ok</v>
      </c>
      <c r="U13" s="21"/>
      <c r="V13" s="10"/>
      <c r="W13" s="10"/>
      <c r="X13" s="9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4" orientation="landscape" cellComments="asDisplayed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31"/>
  <sheetViews>
    <sheetView showGridLines="0" view="pageBreakPreview" zoomScale="60" zoomScaleNormal="90" workbookViewId="0">
      <selection activeCell="G20" sqref="G20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58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4" ht="22.5" customHeight="1">
      <c r="A2" s="16" t="s">
        <v>15</v>
      </c>
      <c r="B2" s="16"/>
    </row>
    <row r="3" spans="1:24" ht="16.5" customHeight="1">
      <c r="P3" s="50" t="s">
        <v>25</v>
      </c>
    </row>
    <row r="4" spans="1:24" ht="27.75" customHeight="1">
      <c r="A4" s="61" t="s">
        <v>11</v>
      </c>
      <c r="B4" s="61"/>
      <c r="C4" s="60" t="s">
        <v>12</v>
      </c>
      <c r="D4" s="61" t="s">
        <v>10</v>
      </c>
      <c r="E4" s="61" t="s">
        <v>9</v>
      </c>
      <c r="F4" s="60" t="s">
        <v>16</v>
      </c>
      <c r="G4" s="60" t="s">
        <v>17</v>
      </c>
      <c r="H4" s="67" t="s">
        <v>18</v>
      </c>
      <c r="I4" s="63" t="s">
        <v>19</v>
      </c>
      <c r="J4" s="64"/>
      <c r="K4" s="60" t="s">
        <v>20</v>
      </c>
      <c r="L4" s="63" t="s">
        <v>21</v>
      </c>
      <c r="M4" s="64"/>
      <c r="N4" s="60" t="s">
        <v>22</v>
      </c>
      <c r="O4" s="69" t="s">
        <v>23</v>
      </c>
      <c r="P4" s="61" t="s">
        <v>13</v>
      </c>
      <c r="Q4" s="71" t="s">
        <v>14</v>
      </c>
      <c r="R4" s="64" t="s">
        <v>24</v>
      </c>
      <c r="S4" s="64"/>
      <c r="T4" s="64"/>
      <c r="U4" s="15"/>
      <c r="V4" s="65" t="s">
        <v>0</v>
      </c>
      <c r="W4" s="66"/>
      <c r="X4" s="62" t="s">
        <v>3</v>
      </c>
    </row>
    <row r="5" spans="1:24" ht="14.25" customHeight="1">
      <c r="A5" s="61"/>
      <c r="B5" s="61"/>
      <c r="C5" s="60"/>
      <c r="D5" s="61"/>
      <c r="E5" s="61"/>
      <c r="F5" s="61"/>
      <c r="G5" s="61"/>
      <c r="H5" s="68"/>
      <c r="I5" s="52" t="s">
        <v>1</v>
      </c>
      <c r="J5" s="52" t="s">
        <v>2</v>
      </c>
      <c r="K5" s="61"/>
      <c r="L5" s="52" t="s">
        <v>1</v>
      </c>
      <c r="M5" s="52" t="s">
        <v>2</v>
      </c>
      <c r="N5" s="61"/>
      <c r="O5" s="70"/>
      <c r="P5" s="61"/>
      <c r="Q5" s="72"/>
      <c r="R5" s="52" t="s">
        <v>6</v>
      </c>
      <c r="S5" s="52" t="s">
        <v>4</v>
      </c>
      <c r="T5" s="52" t="s">
        <v>7</v>
      </c>
      <c r="U5" s="15"/>
      <c r="V5" s="53" t="s">
        <v>1</v>
      </c>
      <c r="W5" s="53" t="s">
        <v>2</v>
      </c>
      <c r="X5" s="62"/>
    </row>
    <row r="6" spans="1:24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51"/>
    </row>
    <row r="7" spans="1:24" ht="20.100000000000001" customHeight="1">
      <c r="A7" s="30" t="s">
        <v>29</v>
      </c>
      <c r="B7" s="31"/>
      <c r="C7" s="31"/>
      <c r="D7" s="31"/>
      <c r="E7" s="31"/>
      <c r="F7" s="32">
        <f t="shared" ref="F7:K7" si="0">F8+F13+F18</f>
        <v>0</v>
      </c>
      <c r="G7" s="32">
        <f t="shared" si="0"/>
        <v>0</v>
      </c>
      <c r="H7" s="32">
        <f t="shared" si="0"/>
        <v>0</v>
      </c>
      <c r="I7" s="32">
        <f t="shared" si="0"/>
        <v>0</v>
      </c>
      <c r="J7" s="32">
        <f t="shared" si="0"/>
        <v>0</v>
      </c>
      <c r="K7" s="32">
        <f t="shared" si="0"/>
        <v>0</v>
      </c>
      <c r="L7" s="32">
        <f>L8+L13</f>
        <v>-1340000</v>
      </c>
      <c r="M7" s="32">
        <f>M8+M13</f>
        <v>750000</v>
      </c>
      <c r="N7" s="32">
        <f>N8+N13</f>
        <v>-590000</v>
      </c>
      <c r="O7" s="32"/>
      <c r="P7" s="32"/>
      <c r="Q7" s="32"/>
      <c r="R7" s="32">
        <f>R8+R13+R18</f>
        <v>0</v>
      </c>
      <c r="S7" s="32">
        <f>S8+S13+S18</f>
        <v>0</v>
      </c>
      <c r="T7" s="31"/>
      <c r="U7" s="20"/>
      <c r="V7" s="11">
        <f>V8+V13</f>
        <v>-200000</v>
      </c>
      <c r="W7" s="11">
        <f>W8+W13</f>
        <v>2000000</v>
      </c>
      <c r="X7" s="11"/>
    </row>
    <row r="8" spans="1:24" ht="19.5" customHeight="1">
      <c r="A8" s="33"/>
      <c r="B8" s="34" t="s">
        <v>30</v>
      </c>
      <c r="C8" s="35"/>
      <c r="D8" s="36"/>
      <c r="E8" s="36"/>
      <c r="F8" s="37">
        <f t="shared" ref="F8:N8" si="1">SUM(F9:F12)</f>
        <v>0</v>
      </c>
      <c r="G8" s="37">
        <f t="shared" si="1"/>
        <v>0</v>
      </c>
      <c r="H8" s="37">
        <f t="shared" si="1"/>
        <v>0</v>
      </c>
      <c r="I8" s="37">
        <f t="shared" si="1"/>
        <v>0</v>
      </c>
      <c r="J8" s="37">
        <f t="shared" si="1"/>
        <v>0</v>
      </c>
      <c r="K8" s="37">
        <f t="shared" si="1"/>
        <v>0</v>
      </c>
      <c r="L8" s="37">
        <f t="shared" si="1"/>
        <v>-1340000</v>
      </c>
      <c r="M8" s="37">
        <f t="shared" si="1"/>
        <v>750000</v>
      </c>
      <c r="N8" s="37">
        <f t="shared" si="1"/>
        <v>-590000</v>
      </c>
      <c r="O8" s="37"/>
      <c r="P8" s="55"/>
      <c r="Q8" s="37"/>
      <c r="R8" s="37">
        <f>SUM(R9:R12)</f>
        <v>0</v>
      </c>
      <c r="S8" s="37">
        <f>SUM(S9:S12)</f>
        <v>0</v>
      </c>
      <c r="T8" s="35"/>
      <c r="U8" s="20"/>
      <c r="V8" s="13">
        <f>SUM(V9:V12)</f>
        <v>-100000</v>
      </c>
      <c r="W8" s="13">
        <f>SUM(W9:W12)</f>
        <v>1000000</v>
      </c>
      <c r="X8" s="13"/>
    </row>
    <row r="9" spans="1:24" ht="19.5" customHeight="1">
      <c r="A9" s="33"/>
      <c r="B9" s="33"/>
      <c r="C9" s="38"/>
      <c r="D9" s="39"/>
      <c r="E9" s="54"/>
      <c r="F9" s="40"/>
      <c r="G9" s="40"/>
      <c r="H9" s="49">
        <f>IF(C9="추가","-",F9-G9)</f>
        <v>0</v>
      </c>
      <c r="I9" s="40"/>
      <c r="J9" s="40"/>
      <c r="K9" s="49">
        <f>F9+I9+J9</f>
        <v>0</v>
      </c>
      <c r="L9" s="41">
        <v>-740000</v>
      </c>
      <c r="M9" s="43"/>
      <c r="N9" s="49">
        <f>F9+L9+M9</f>
        <v>-740000</v>
      </c>
      <c r="O9" s="42" t="str">
        <f>IF(I9-L9&lt;0,"동의필요","-")</f>
        <v>-</v>
      </c>
      <c r="P9" s="56"/>
      <c r="Q9" s="41"/>
      <c r="R9" s="41"/>
      <c r="S9" s="41"/>
      <c r="T9" s="42" t="str">
        <f>IF((I9+J9)=(R9+S9),"ok","검토")</f>
        <v>ok</v>
      </c>
      <c r="U9" s="21"/>
      <c r="V9" s="10"/>
      <c r="W9" s="10"/>
      <c r="X9" s="9"/>
    </row>
    <row r="10" spans="1:24" ht="20.100000000000001" customHeight="1">
      <c r="A10" s="33"/>
      <c r="B10" s="33"/>
      <c r="C10" s="38"/>
      <c r="D10" s="39"/>
      <c r="E10" s="39"/>
      <c r="F10" s="40"/>
      <c r="G10" s="40"/>
      <c r="H10" s="49">
        <f t="shared" ref="H10:H12" si="2">IF(C10="추가","-",F10-G10)</f>
        <v>0</v>
      </c>
      <c r="I10" s="40"/>
      <c r="J10" s="40"/>
      <c r="K10" s="49">
        <f t="shared" ref="K10:K12" si="3">F10+I10+J10</f>
        <v>0</v>
      </c>
      <c r="L10" s="41"/>
      <c r="M10" s="43">
        <v>750000</v>
      </c>
      <c r="N10" s="49">
        <f t="shared" ref="N10:N12" si="4">F10+L10+M10</f>
        <v>750000</v>
      </c>
      <c r="O10" s="42" t="str">
        <f t="shared" ref="O10:O12" si="5">IF(I10-L10&lt;0,"동의필요","-")</f>
        <v>-</v>
      </c>
      <c r="P10" s="56"/>
      <c r="Q10" s="41"/>
      <c r="R10" s="41"/>
      <c r="S10" s="41"/>
      <c r="T10" s="42" t="str">
        <f>IF((I10+J10)=(R10+S10),"ok","검토")</f>
        <v>ok</v>
      </c>
      <c r="U10" s="21"/>
      <c r="V10" s="10"/>
      <c r="W10" s="10"/>
      <c r="X10" s="9"/>
    </row>
    <row r="11" spans="1:24" ht="20.100000000000001" customHeight="1">
      <c r="A11" s="33"/>
      <c r="B11" s="33"/>
      <c r="C11" s="38"/>
      <c r="D11" s="39"/>
      <c r="E11" s="39"/>
      <c r="F11" s="40"/>
      <c r="G11" s="40"/>
      <c r="H11" s="49">
        <f t="shared" si="2"/>
        <v>0</v>
      </c>
      <c r="I11" s="40"/>
      <c r="J11" s="40"/>
      <c r="K11" s="49">
        <f t="shared" si="3"/>
        <v>0</v>
      </c>
      <c r="L11" s="41">
        <v>-600000</v>
      </c>
      <c r="M11" s="43"/>
      <c r="N11" s="49">
        <f t="shared" si="4"/>
        <v>-600000</v>
      </c>
      <c r="O11" s="42" t="str">
        <f t="shared" si="5"/>
        <v>-</v>
      </c>
      <c r="P11" s="57"/>
      <c r="Q11" s="43"/>
      <c r="R11" s="41"/>
      <c r="S11" s="41"/>
      <c r="T11" s="42" t="str">
        <f>IF((I11+J11)=(R11+S11),"ok","검토")</f>
        <v>ok</v>
      </c>
      <c r="U11" s="20"/>
      <c r="V11" s="10">
        <v>-100000</v>
      </c>
      <c r="W11" s="10"/>
      <c r="X11" s="9"/>
    </row>
    <row r="12" spans="1:24" ht="20.100000000000001" customHeight="1">
      <c r="A12" s="33"/>
      <c r="B12" s="33"/>
      <c r="C12" s="38"/>
      <c r="D12" s="39"/>
      <c r="E12" s="39"/>
      <c r="F12" s="40"/>
      <c r="G12" s="40"/>
      <c r="H12" s="49">
        <f t="shared" si="2"/>
        <v>0</v>
      </c>
      <c r="I12" s="40"/>
      <c r="J12" s="40"/>
      <c r="K12" s="49">
        <f t="shared" si="3"/>
        <v>0</v>
      </c>
      <c r="L12" s="41"/>
      <c r="M12" s="43"/>
      <c r="N12" s="49">
        <f t="shared" si="4"/>
        <v>0</v>
      </c>
      <c r="O12" s="42" t="str">
        <f t="shared" si="5"/>
        <v>-</v>
      </c>
      <c r="P12" s="57"/>
      <c r="Q12" s="43"/>
      <c r="R12" s="41"/>
      <c r="S12" s="41"/>
      <c r="T12" s="42" t="str">
        <f>IF((I12+J12)=(R12+S12),"ok","검토")</f>
        <v>ok</v>
      </c>
      <c r="U12" s="20"/>
      <c r="V12" s="10"/>
      <c r="W12" s="10">
        <v>1000000</v>
      </c>
      <c r="X12" s="9"/>
    </row>
    <row r="13" spans="1:24" ht="20.100000000000001" customHeight="1">
      <c r="A13" s="33"/>
      <c r="B13" s="34" t="s">
        <v>34</v>
      </c>
      <c r="C13" s="35"/>
      <c r="D13" s="36"/>
      <c r="E13" s="36"/>
      <c r="F13" s="37">
        <f>SUM(F14:F17)</f>
        <v>0</v>
      </c>
      <c r="G13" s="37">
        <f>SUM(G14:G17)</f>
        <v>0</v>
      </c>
      <c r="H13" s="37">
        <f t="shared" ref="H13" si="6">F13-G13</f>
        <v>0</v>
      </c>
      <c r="I13" s="37">
        <f>SUM(I14:I17)</f>
        <v>0</v>
      </c>
      <c r="J13" s="37">
        <f>SUM(J14:J17)</f>
        <v>0</v>
      </c>
      <c r="K13" s="37">
        <f>SUM(K14:K17)</f>
        <v>0</v>
      </c>
      <c r="L13" s="37"/>
      <c r="M13" s="37"/>
      <c r="N13" s="37"/>
      <c r="O13" s="37"/>
      <c r="P13" s="55"/>
      <c r="Q13" s="37"/>
      <c r="R13" s="37"/>
      <c r="S13" s="37"/>
      <c r="T13" s="35"/>
      <c r="U13" s="20"/>
      <c r="V13" s="13">
        <f>SUM(V14:V17)</f>
        <v>-100000</v>
      </c>
      <c r="W13" s="13">
        <f>SUM(W14:W17)</f>
        <v>1000000</v>
      </c>
      <c r="X13" s="13"/>
    </row>
    <row r="14" spans="1:24" ht="19.5" customHeight="1">
      <c r="A14" s="33"/>
      <c r="B14" s="33"/>
      <c r="C14" s="38"/>
      <c r="D14" s="39"/>
      <c r="E14" s="54"/>
      <c r="F14" s="40"/>
      <c r="G14" s="40"/>
      <c r="H14" s="49">
        <f t="shared" ref="H14:H17" si="7">IF(C14="추가","-",F14-G14)</f>
        <v>0</v>
      </c>
      <c r="I14" s="40"/>
      <c r="J14" s="40"/>
      <c r="K14" s="49">
        <f t="shared" ref="K14:K17" si="8">F14+I14+J14</f>
        <v>0</v>
      </c>
      <c r="L14" s="44"/>
      <c r="M14" s="44"/>
      <c r="N14" s="49">
        <f t="shared" ref="N14:N17" si="9">F14+L14+M14</f>
        <v>0</v>
      </c>
      <c r="O14" s="42" t="str">
        <f t="shared" ref="O14:O17" si="10">IF(I14-L14&lt;0,"동의필요","-")</f>
        <v>-</v>
      </c>
      <c r="P14" s="56"/>
      <c r="Q14" s="41"/>
      <c r="R14" s="41"/>
      <c r="S14" s="41"/>
      <c r="T14" s="42" t="str">
        <f>IF((I14+J14)=(R14+S14),"ok","검토")</f>
        <v>ok</v>
      </c>
      <c r="U14" s="21"/>
      <c r="V14" s="10"/>
      <c r="W14" s="10"/>
      <c r="X14" s="9"/>
    </row>
    <row r="15" spans="1:24" ht="20.100000000000001" customHeight="1">
      <c r="A15" s="33"/>
      <c r="B15" s="33"/>
      <c r="C15" s="38"/>
      <c r="D15" s="39"/>
      <c r="E15" s="39"/>
      <c r="F15" s="40"/>
      <c r="G15" s="40"/>
      <c r="H15" s="49">
        <f t="shared" si="7"/>
        <v>0</v>
      </c>
      <c r="I15" s="40"/>
      <c r="J15" s="40"/>
      <c r="K15" s="49">
        <f t="shared" si="8"/>
        <v>0</v>
      </c>
      <c r="L15" s="44"/>
      <c r="M15" s="44"/>
      <c r="N15" s="49">
        <f t="shared" si="9"/>
        <v>0</v>
      </c>
      <c r="O15" s="42" t="str">
        <f t="shared" si="10"/>
        <v>-</v>
      </c>
      <c r="P15" s="56"/>
      <c r="Q15" s="41"/>
      <c r="R15" s="41"/>
      <c r="S15" s="41"/>
      <c r="T15" s="42" t="str">
        <f>IF((I15+J15)=(R15+S15),"ok","검토")</f>
        <v>ok</v>
      </c>
      <c r="U15" s="21"/>
      <c r="V15" s="10"/>
      <c r="W15" s="10"/>
      <c r="X15" s="9"/>
    </row>
    <row r="16" spans="1:24" ht="20.100000000000001" customHeight="1">
      <c r="A16" s="33"/>
      <c r="B16" s="33"/>
      <c r="C16" s="38"/>
      <c r="D16" s="39"/>
      <c r="E16" s="39"/>
      <c r="F16" s="40"/>
      <c r="G16" s="40"/>
      <c r="H16" s="49">
        <f t="shared" si="7"/>
        <v>0</v>
      </c>
      <c r="I16" s="40"/>
      <c r="J16" s="40"/>
      <c r="K16" s="49">
        <f t="shared" si="8"/>
        <v>0</v>
      </c>
      <c r="L16" s="44"/>
      <c r="M16" s="44"/>
      <c r="N16" s="49">
        <f t="shared" si="9"/>
        <v>0</v>
      </c>
      <c r="O16" s="42" t="str">
        <f t="shared" si="10"/>
        <v>-</v>
      </c>
      <c r="P16" s="57"/>
      <c r="Q16" s="43"/>
      <c r="R16" s="41"/>
      <c r="S16" s="41"/>
      <c r="T16" s="42" t="str">
        <f>IF((I16+J16)=(R16+S16),"ok","검토")</f>
        <v>ok</v>
      </c>
      <c r="U16" s="20"/>
      <c r="V16" s="10">
        <v>-100000</v>
      </c>
      <c r="W16" s="10"/>
      <c r="X16" s="9"/>
    </row>
    <row r="17" spans="1:24" ht="20.100000000000001" customHeight="1">
      <c r="A17" s="33"/>
      <c r="B17" s="33"/>
      <c r="C17" s="38"/>
      <c r="D17" s="39"/>
      <c r="E17" s="39"/>
      <c r="F17" s="40"/>
      <c r="G17" s="40"/>
      <c r="H17" s="49">
        <f t="shared" si="7"/>
        <v>0</v>
      </c>
      <c r="I17" s="40"/>
      <c r="J17" s="40"/>
      <c r="K17" s="49">
        <f t="shared" si="8"/>
        <v>0</v>
      </c>
      <c r="L17" s="44"/>
      <c r="M17" s="44"/>
      <c r="N17" s="49">
        <f t="shared" si="9"/>
        <v>0</v>
      </c>
      <c r="O17" s="42" t="str">
        <f t="shared" si="10"/>
        <v>-</v>
      </c>
      <c r="P17" s="57"/>
      <c r="Q17" s="43"/>
      <c r="R17" s="41"/>
      <c r="S17" s="41"/>
      <c r="T17" s="42" t="str">
        <f>IF((I17+J17)=(R17+S17),"ok","검토")</f>
        <v>ok</v>
      </c>
      <c r="U17" s="20"/>
      <c r="V17" s="10"/>
      <c r="W17" s="10">
        <v>1000000</v>
      </c>
      <c r="X17" s="9"/>
    </row>
    <row r="18" spans="1:24" ht="20.100000000000001" customHeight="1">
      <c r="A18" s="33"/>
      <c r="B18" s="34" t="s">
        <v>37</v>
      </c>
      <c r="C18" s="35"/>
      <c r="D18" s="36"/>
      <c r="E18" s="36"/>
      <c r="F18" s="37">
        <f>SUM(F19:F22)</f>
        <v>0</v>
      </c>
      <c r="G18" s="37">
        <f>SUM(G19:G22)</f>
        <v>0</v>
      </c>
      <c r="H18" s="37">
        <f t="shared" ref="H18" si="11">F18-G18</f>
        <v>0</v>
      </c>
      <c r="I18" s="37">
        <f>SUM(I19:I22)</f>
        <v>0</v>
      </c>
      <c r="J18" s="37">
        <f>SUM(J19:J22)</f>
        <v>0</v>
      </c>
      <c r="K18" s="37">
        <f>SUM(K19:K22)</f>
        <v>0</v>
      </c>
      <c r="L18" s="37"/>
      <c r="M18" s="37"/>
      <c r="N18" s="37"/>
      <c r="O18" s="37"/>
      <c r="P18" s="55"/>
      <c r="Q18" s="37"/>
      <c r="R18" s="37"/>
      <c r="S18" s="37"/>
      <c r="T18" s="35"/>
      <c r="U18" s="20"/>
      <c r="V18" s="13">
        <f>SUM(V19:V22)</f>
        <v>-100000</v>
      </c>
      <c r="W18" s="13">
        <f>SUM(W19:W22)</f>
        <v>1000000</v>
      </c>
      <c r="X18" s="13"/>
    </row>
    <row r="19" spans="1:24" ht="19.5" customHeight="1">
      <c r="A19" s="33"/>
      <c r="B19" s="33"/>
      <c r="C19" s="38"/>
      <c r="D19" s="39"/>
      <c r="E19" s="54"/>
      <c r="F19" s="40"/>
      <c r="G19" s="40"/>
      <c r="H19" s="49">
        <f t="shared" ref="H19:H22" si="12">IF(C19="추가","-",F19-G19)</f>
        <v>0</v>
      </c>
      <c r="I19" s="40"/>
      <c r="J19" s="40"/>
      <c r="K19" s="49">
        <f t="shared" ref="K19:K22" si="13">F19+I19+J19</f>
        <v>0</v>
      </c>
      <c r="L19" s="44"/>
      <c r="M19" s="44"/>
      <c r="N19" s="49">
        <f t="shared" ref="N19:N22" si="14">F19+L19+M19</f>
        <v>0</v>
      </c>
      <c r="O19" s="42" t="str">
        <f t="shared" ref="O19:O22" si="15">IF(I19-L19&lt;0,"동의필요","-")</f>
        <v>-</v>
      </c>
      <c r="P19" s="56"/>
      <c r="Q19" s="41"/>
      <c r="R19" s="41"/>
      <c r="S19" s="41"/>
      <c r="T19" s="42" t="str">
        <f>IF((I19+J19)=(R19+S19),"ok","검토")</f>
        <v>ok</v>
      </c>
      <c r="U19" s="21"/>
      <c r="V19" s="10"/>
      <c r="W19" s="10"/>
      <c r="X19" s="9"/>
    </row>
    <row r="20" spans="1:24" ht="20.100000000000001" customHeight="1">
      <c r="A20" s="33"/>
      <c r="B20" s="33"/>
      <c r="C20" s="38"/>
      <c r="D20" s="39"/>
      <c r="E20" s="39"/>
      <c r="F20" s="40"/>
      <c r="G20" s="40"/>
      <c r="H20" s="49">
        <f t="shared" si="12"/>
        <v>0</v>
      </c>
      <c r="I20" s="40"/>
      <c r="J20" s="40"/>
      <c r="K20" s="49">
        <f t="shared" si="13"/>
        <v>0</v>
      </c>
      <c r="L20" s="44"/>
      <c r="M20" s="44"/>
      <c r="N20" s="49">
        <f t="shared" si="14"/>
        <v>0</v>
      </c>
      <c r="O20" s="42" t="str">
        <f t="shared" si="15"/>
        <v>-</v>
      </c>
      <c r="P20" s="56"/>
      <c r="Q20" s="41"/>
      <c r="R20" s="41"/>
      <c r="S20" s="41"/>
      <c r="T20" s="42" t="str">
        <f>IF((I20+J20)=(R20+S20),"ok","검토")</f>
        <v>ok</v>
      </c>
      <c r="U20" s="21"/>
      <c r="V20" s="10"/>
      <c r="W20" s="10"/>
      <c r="X20" s="9"/>
    </row>
    <row r="21" spans="1:24" ht="20.100000000000001" customHeight="1">
      <c r="A21" s="33"/>
      <c r="B21" s="33"/>
      <c r="C21" s="38"/>
      <c r="D21" s="39"/>
      <c r="E21" s="39"/>
      <c r="F21" s="40"/>
      <c r="G21" s="40"/>
      <c r="H21" s="49">
        <f t="shared" si="12"/>
        <v>0</v>
      </c>
      <c r="I21" s="40"/>
      <c r="J21" s="40"/>
      <c r="K21" s="49">
        <f t="shared" si="13"/>
        <v>0</v>
      </c>
      <c r="L21" s="44"/>
      <c r="M21" s="44"/>
      <c r="N21" s="49">
        <f t="shared" si="14"/>
        <v>0</v>
      </c>
      <c r="O21" s="42" t="str">
        <f t="shared" si="15"/>
        <v>-</v>
      </c>
      <c r="P21" s="57"/>
      <c r="Q21" s="43"/>
      <c r="R21" s="41"/>
      <c r="S21" s="41"/>
      <c r="T21" s="42" t="str">
        <f>IF((I21+J21)=(R21+S21),"ok","검토")</f>
        <v>ok</v>
      </c>
      <c r="U21" s="20"/>
      <c r="V21" s="10">
        <v>-100000</v>
      </c>
      <c r="W21" s="10"/>
      <c r="X21" s="9"/>
    </row>
    <row r="22" spans="1:24" ht="20.100000000000001" customHeight="1">
      <c r="A22" s="33"/>
      <c r="B22" s="33"/>
      <c r="C22" s="38"/>
      <c r="D22" s="39"/>
      <c r="E22" s="39"/>
      <c r="F22" s="40"/>
      <c r="G22" s="40"/>
      <c r="H22" s="49">
        <f t="shared" si="12"/>
        <v>0</v>
      </c>
      <c r="I22" s="40"/>
      <c r="J22" s="40"/>
      <c r="K22" s="49">
        <f t="shared" si="13"/>
        <v>0</v>
      </c>
      <c r="L22" s="44"/>
      <c r="M22" s="44"/>
      <c r="N22" s="49">
        <f t="shared" si="14"/>
        <v>0</v>
      </c>
      <c r="O22" s="42" t="str">
        <f t="shared" si="15"/>
        <v>-</v>
      </c>
      <c r="P22" s="43"/>
      <c r="Q22" s="43"/>
      <c r="R22" s="41"/>
      <c r="S22" s="41"/>
      <c r="T22" s="42" t="str">
        <f>IF((I22+J22)=(R22+S22),"ok","검토")</f>
        <v>ok</v>
      </c>
      <c r="U22" s="20"/>
      <c r="V22" s="10"/>
      <c r="W22" s="10">
        <v>1000000</v>
      </c>
      <c r="X22" s="9"/>
    </row>
    <row r="23" spans="1:24" ht="20.100000000000001" customHeight="1">
      <c r="A23" s="33"/>
      <c r="B23" s="33"/>
      <c r="C23" s="38"/>
      <c r="D23" s="39"/>
      <c r="E23" s="39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5"/>
      <c r="U23" s="22"/>
      <c r="V23" s="4"/>
      <c r="W23" s="4"/>
      <c r="X23" s="2"/>
    </row>
    <row r="24" spans="1:24" ht="20.100000000000001" customHeight="1">
      <c r="A24" s="33"/>
      <c r="B24" s="33"/>
      <c r="C24" s="38"/>
      <c r="D24" s="39"/>
      <c r="E24" s="39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5"/>
      <c r="U24" s="22"/>
      <c r="V24" s="4"/>
      <c r="W24" s="4"/>
      <c r="X24" s="2"/>
    </row>
    <row r="25" spans="1:24" ht="20.100000000000001" customHeight="1">
      <c r="A25" s="33"/>
      <c r="B25" s="33"/>
      <c r="C25" s="38"/>
      <c r="D25" s="39"/>
      <c r="E25" s="39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5"/>
      <c r="U25" s="22"/>
      <c r="V25" s="4"/>
      <c r="W25" s="4"/>
      <c r="X25" s="2"/>
    </row>
    <row r="26" spans="1:24" ht="20.100000000000001" customHeight="1">
      <c r="A26" s="33"/>
      <c r="B26" s="33"/>
      <c r="C26" s="46"/>
      <c r="D26" s="33"/>
      <c r="E26" s="33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8"/>
      <c r="U26" s="23"/>
      <c r="V26" s="6"/>
      <c r="W26" s="6"/>
      <c r="X26" s="5"/>
    </row>
    <row r="27" spans="1:24" ht="20.100000000000001" customHeight="1">
      <c r="A27" s="33"/>
      <c r="B27" s="33"/>
      <c r="C27" s="4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46"/>
      <c r="U27" s="24"/>
      <c r="V27" s="5"/>
      <c r="W27" s="5"/>
      <c r="X27" s="5"/>
    </row>
    <row r="28" spans="1:24" ht="20.100000000000001" customHeight="1">
      <c r="A28" s="33"/>
      <c r="B28" s="33"/>
      <c r="C28" s="46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46"/>
      <c r="U28" s="24"/>
      <c r="V28" s="5"/>
      <c r="W28" s="5"/>
      <c r="X28" s="5"/>
    </row>
    <row r="29" spans="1:24" ht="20.100000000000001" customHeight="1">
      <c r="A29" s="33"/>
      <c r="B29" s="33"/>
      <c r="C29" s="46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46"/>
      <c r="U29" s="24"/>
      <c r="V29" s="5"/>
      <c r="W29" s="5"/>
      <c r="X29" s="5"/>
    </row>
    <row r="30" spans="1:24" ht="20.100000000000001" customHeight="1">
      <c r="A30" s="33"/>
      <c r="B30" s="33"/>
      <c r="C30" s="46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46"/>
      <c r="U30" s="24"/>
      <c r="V30" s="5"/>
      <c r="W30" s="5"/>
      <c r="X30" s="5"/>
    </row>
    <row r="31" spans="1:24" ht="20.100000000000001" customHeight="1">
      <c r="A31" s="33"/>
      <c r="B31" s="33"/>
      <c r="C31" s="4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46"/>
      <c r="U31" s="24"/>
      <c r="V31" s="5"/>
      <c r="W31" s="5"/>
      <c r="X31" s="5"/>
    </row>
  </sheetData>
  <mergeCells count="18"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V4:W4"/>
    <mergeCell ref="X4:X5"/>
    <mergeCell ref="L4:M4"/>
    <mergeCell ref="N4:N5"/>
    <mergeCell ref="O4:O5"/>
    <mergeCell ref="P4:P5"/>
    <mergeCell ref="Q4:Q5"/>
    <mergeCell ref="R4:T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6" orientation="landscape" cellComments="asDisplayed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31"/>
  <sheetViews>
    <sheetView showGridLines="0" view="pageBreakPreview" zoomScaleNormal="90" zoomScaleSheetLayoutView="100" workbookViewId="0">
      <selection activeCell="E24" sqref="E24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58" t="s">
        <v>53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4" ht="22.5" customHeight="1">
      <c r="A2" s="16" t="s">
        <v>52</v>
      </c>
      <c r="B2" s="16"/>
    </row>
    <row r="3" spans="1:24" ht="16.5" customHeight="1">
      <c r="P3" s="50" t="s">
        <v>25</v>
      </c>
    </row>
    <row r="4" spans="1:24" ht="27.75" customHeight="1">
      <c r="A4" s="61" t="s">
        <v>11</v>
      </c>
      <c r="B4" s="61"/>
      <c r="C4" s="60" t="s">
        <v>12</v>
      </c>
      <c r="D4" s="61" t="s">
        <v>10</v>
      </c>
      <c r="E4" s="61" t="s">
        <v>9</v>
      </c>
      <c r="F4" s="60" t="s">
        <v>16</v>
      </c>
      <c r="G4" s="60" t="s">
        <v>17</v>
      </c>
      <c r="H4" s="67" t="s">
        <v>18</v>
      </c>
      <c r="I4" s="63" t="s">
        <v>19</v>
      </c>
      <c r="J4" s="64"/>
      <c r="K4" s="60" t="s">
        <v>20</v>
      </c>
      <c r="L4" s="63" t="s">
        <v>21</v>
      </c>
      <c r="M4" s="64"/>
      <c r="N4" s="60" t="s">
        <v>22</v>
      </c>
      <c r="O4" s="69" t="s">
        <v>23</v>
      </c>
      <c r="P4" s="61" t="s">
        <v>13</v>
      </c>
      <c r="Q4" s="71" t="s">
        <v>14</v>
      </c>
      <c r="R4" s="64" t="s">
        <v>24</v>
      </c>
      <c r="S4" s="64"/>
      <c r="T4" s="64"/>
      <c r="U4" s="15"/>
      <c r="V4" s="65" t="s">
        <v>0</v>
      </c>
      <c r="W4" s="66"/>
      <c r="X4" s="62" t="s">
        <v>3</v>
      </c>
    </row>
    <row r="5" spans="1:24" ht="14.25" customHeight="1">
      <c r="A5" s="61"/>
      <c r="B5" s="61"/>
      <c r="C5" s="60"/>
      <c r="D5" s="61"/>
      <c r="E5" s="61"/>
      <c r="F5" s="61"/>
      <c r="G5" s="61"/>
      <c r="H5" s="68"/>
      <c r="I5" s="52" t="s">
        <v>1</v>
      </c>
      <c r="J5" s="52" t="s">
        <v>2</v>
      </c>
      <c r="K5" s="61"/>
      <c r="L5" s="52" t="s">
        <v>1</v>
      </c>
      <c r="M5" s="52" t="s">
        <v>2</v>
      </c>
      <c r="N5" s="61"/>
      <c r="O5" s="70"/>
      <c r="P5" s="61"/>
      <c r="Q5" s="72"/>
      <c r="R5" s="52" t="s">
        <v>6</v>
      </c>
      <c r="S5" s="52" t="s">
        <v>4</v>
      </c>
      <c r="T5" s="52" t="s">
        <v>7</v>
      </c>
      <c r="U5" s="15"/>
      <c r="V5" s="53" t="s">
        <v>1</v>
      </c>
      <c r="W5" s="53" t="s">
        <v>2</v>
      </c>
      <c r="X5" s="62"/>
    </row>
    <row r="6" spans="1:24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51"/>
    </row>
    <row r="7" spans="1:24" ht="20.100000000000001" customHeight="1">
      <c r="A7" s="30" t="s">
        <v>29</v>
      </c>
      <c r="B7" s="31"/>
      <c r="C7" s="31"/>
      <c r="D7" s="31"/>
      <c r="E7" s="31"/>
      <c r="F7" s="32">
        <f t="shared" ref="F7:K7" si="0">F8+F13+F18</f>
        <v>0</v>
      </c>
      <c r="G7" s="32">
        <f t="shared" si="0"/>
        <v>0</v>
      </c>
      <c r="H7" s="32">
        <f t="shared" si="0"/>
        <v>0</v>
      </c>
      <c r="I7" s="32">
        <f t="shared" si="0"/>
        <v>0</v>
      </c>
      <c r="J7" s="32">
        <f t="shared" si="0"/>
        <v>0</v>
      </c>
      <c r="K7" s="32">
        <f t="shared" si="0"/>
        <v>0</v>
      </c>
      <c r="L7" s="32">
        <f>L8+L13</f>
        <v>-1340000</v>
      </c>
      <c r="M7" s="32">
        <f>M8+M13</f>
        <v>750000</v>
      </c>
      <c r="N7" s="32">
        <f>N8+N13</f>
        <v>-590000</v>
      </c>
      <c r="O7" s="32"/>
      <c r="P7" s="32"/>
      <c r="Q7" s="32"/>
      <c r="R7" s="32">
        <f>R8+R13+R18</f>
        <v>0</v>
      </c>
      <c r="S7" s="32">
        <f>S8+S13+S18</f>
        <v>0</v>
      </c>
      <c r="T7" s="31"/>
      <c r="U7" s="20"/>
      <c r="V7" s="11">
        <f>V8+V13</f>
        <v>-200000</v>
      </c>
      <c r="W7" s="11">
        <f>W8+W13</f>
        <v>2000000</v>
      </c>
      <c r="X7" s="11"/>
    </row>
    <row r="8" spans="1:24" ht="19.5" customHeight="1">
      <c r="A8" s="33"/>
      <c r="B8" s="34" t="s">
        <v>30</v>
      </c>
      <c r="C8" s="35"/>
      <c r="D8" s="36"/>
      <c r="E8" s="36"/>
      <c r="F8" s="37">
        <f t="shared" ref="F8:N8" si="1">SUM(F9:F12)</f>
        <v>0</v>
      </c>
      <c r="G8" s="37">
        <f t="shared" si="1"/>
        <v>0</v>
      </c>
      <c r="H8" s="37">
        <f t="shared" si="1"/>
        <v>0</v>
      </c>
      <c r="I8" s="37">
        <f t="shared" si="1"/>
        <v>0</v>
      </c>
      <c r="J8" s="37">
        <f t="shared" si="1"/>
        <v>0</v>
      </c>
      <c r="K8" s="37">
        <f t="shared" si="1"/>
        <v>0</v>
      </c>
      <c r="L8" s="37">
        <f t="shared" si="1"/>
        <v>-1340000</v>
      </c>
      <c r="M8" s="37">
        <f t="shared" si="1"/>
        <v>750000</v>
      </c>
      <c r="N8" s="37">
        <f t="shared" si="1"/>
        <v>-590000</v>
      </c>
      <c r="O8" s="37"/>
      <c r="P8" s="55"/>
      <c r="Q8" s="37"/>
      <c r="R8" s="37">
        <f>SUM(R9:R12)</f>
        <v>0</v>
      </c>
      <c r="S8" s="37">
        <f>SUM(S9:S12)</f>
        <v>0</v>
      </c>
      <c r="T8" s="35"/>
      <c r="U8" s="20"/>
      <c r="V8" s="13">
        <f>SUM(V9:V12)</f>
        <v>-100000</v>
      </c>
      <c r="W8" s="13">
        <f>SUM(W9:W12)</f>
        <v>1000000</v>
      </c>
      <c r="X8" s="13"/>
    </row>
    <row r="9" spans="1:24" ht="19.5" customHeight="1">
      <c r="A9" s="33"/>
      <c r="B9" s="33"/>
      <c r="C9" s="38"/>
      <c r="D9" s="39"/>
      <c r="E9" s="54"/>
      <c r="F9" s="40"/>
      <c r="G9" s="40"/>
      <c r="H9" s="49">
        <f>IF(C9="추가","-",F9-G9)</f>
        <v>0</v>
      </c>
      <c r="I9" s="40"/>
      <c r="J9" s="40"/>
      <c r="K9" s="49">
        <f>F9+I9+J9</f>
        <v>0</v>
      </c>
      <c r="L9" s="41">
        <v>-740000</v>
      </c>
      <c r="M9" s="43"/>
      <c r="N9" s="49">
        <f>F9+L9+M9</f>
        <v>-740000</v>
      </c>
      <c r="O9" s="42" t="str">
        <f>IF(I9-L9&lt;0,"동의필요","-")</f>
        <v>-</v>
      </c>
      <c r="P9" s="56"/>
      <c r="Q9" s="41"/>
      <c r="R9" s="41"/>
      <c r="S9" s="41"/>
      <c r="T9" s="42" t="str">
        <f>IF((I9+J9)=(R9+S9),"ok","검토")</f>
        <v>ok</v>
      </c>
      <c r="U9" s="21"/>
      <c r="V9" s="10"/>
      <c r="W9" s="10"/>
      <c r="X9" s="9"/>
    </row>
    <row r="10" spans="1:24" ht="20.100000000000001" customHeight="1">
      <c r="A10" s="33"/>
      <c r="B10" s="33"/>
      <c r="C10" s="38"/>
      <c r="D10" s="39"/>
      <c r="E10" s="39"/>
      <c r="F10" s="40"/>
      <c r="G10" s="40"/>
      <c r="H10" s="49">
        <f t="shared" ref="H10:H12" si="2">IF(C10="추가","-",F10-G10)</f>
        <v>0</v>
      </c>
      <c r="I10" s="40"/>
      <c r="J10" s="40"/>
      <c r="K10" s="49">
        <f t="shared" ref="K10:K12" si="3">F10+I10+J10</f>
        <v>0</v>
      </c>
      <c r="L10" s="41"/>
      <c r="M10" s="43">
        <v>750000</v>
      </c>
      <c r="N10" s="49">
        <f t="shared" ref="N10:N12" si="4">F10+L10+M10</f>
        <v>750000</v>
      </c>
      <c r="O10" s="42" t="str">
        <f t="shared" ref="O10:O12" si="5">IF(I10-L10&lt;0,"동의필요","-")</f>
        <v>-</v>
      </c>
      <c r="P10" s="56"/>
      <c r="Q10" s="41"/>
      <c r="R10" s="41"/>
      <c r="S10" s="41"/>
      <c r="T10" s="42" t="str">
        <f>IF((I10+J10)=(R10+S10),"ok","검토")</f>
        <v>ok</v>
      </c>
      <c r="U10" s="21"/>
      <c r="V10" s="10"/>
      <c r="W10" s="10"/>
      <c r="X10" s="9"/>
    </row>
    <row r="11" spans="1:24" ht="20.100000000000001" customHeight="1">
      <c r="A11" s="33"/>
      <c r="B11" s="33"/>
      <c r="C11" s="38"/>
      <c r="D11" s="39"/>
      <c r="E11" s="39"/>
      <c r="F11" s="40"/>
      <c r="G11" s="40"/>
      <c r="H11" s="49">
        <f t="shared" si="2"/>
        <v>0</v>
      </c>
      <c r="I11" s="40"/>
      <c r="J11" s="40"/>
      <c r="K11" s="49">
        <f t="shared" si="3"/>
        <v>0</v>
      </c>
      <c r="L11" s="41">
        <v>-600000</v>
      </c>
      <c r="M11" s="43"/>
      <c r="N11" s="49">
        <f t="shared" si="4"/>
        <v>-600000</v>
      </c>
      <c r="O11" s="42" t="str">
        <f t="shared" si="5"/>
        <v>-</v>
      </c>
      <c r="P11" s="57"/>
      <c r="Q11" s="43"/>
      <c r="R11" s="41"/>
      <c r="S11" s="41"/>
      <c r="T11" s="42" t="str">
        <f>IF((I11+J11)=(R11+S11),"ok","검토")</f>
        <v>ok</v>
      </c>
      <c r="U11" s="20"/>
      <c r="V11" s="10">
        <v>-100000</v>
      </c>
      <c r="W11" s="10"/>
      <c r="X11" s="9"/>
    </row>
    <row r="12" spans="1:24" ht="20.100000000000001" customHeight="1">
      <c r="A12" s="33"/>
      <c r="B12" s="33"/>
      <c r="C12" s="38"/>
      <c r="D12" s="39"/>
      <c r="E12" s="39"/>
      <c r="F12" s="40"/>
      <c r="G12" s="40"/>
      <c r="H12" s="49">
        <f t="shared" si="2"/>
        <v>0</v>
      </c>
      <c r="I12" s="40"/>
      <c r="J12" s="40"/>
      <c r="K12" s="49">
        <f t="shared" si="3"/>
        <v>0</v>
      </c>
      <c r="L12" s="41"/>
      <c r="M12" s="43"/>
      <c r="N12" s="49">
        <f t="shared" si="4"/>
        <v>0</v>
      </c>
      <c r="O12" s="42" t="str">
        <f t="shared" si="5"/>
        <v>-</v>
      </c>
      <c r="P12" s="57"/>
      <c r="Q12" s="43"/>
      <c r="R12" s="41"/>
      <c r="S12" s="41"/>
      <c r="T12" s="42" t="str">
        <f>IF((I12+J12)=(R12+S12),"ok","검토")</f>
        <v>ok</v>
      </c>
      <c r="U12" s="20"/>
      <c r="V12" s="10"/>
      <c r="W12" s="10">
        <v>1000000</v>
      </c>
      <c r="X12" s="9"/>
    </row>
    <row r="13" spans="1:24" ht="20.100000000000001" customHeight="1">
      <c r="A13" s="33"/>
      <c r="B13" s="34" t="s">
        <v>34</v>
      </c>
      <c r="C13" s="35"/>
      <c r="D13" s="36"/>
      <c r="E13" s="36"/>
      <c r="F13" s="37">
        <f>SUM(F14:F17)</f>
        <v>0</v>
      </c>
      <c r="G13" s="37">
        <f>SUM(G14:G17)</f>
        <v>0</v>
      </c>
      <c r="H13" s="37">
        <f t="shared" ref="H13" si="6">F13-G13</f>
        <v>0</v>
      </c>
      <c r="I13" s="37">
        <f>SUM(I14:I17)</f>
        <v>0</v>
      </c>
      <c r="J13" s="37">
        <f>SUM(J14:J17)</f>
        <v>0</v>
      </c>
      <c r="K13" s="37">
        <f>SUM(K14:K17)</f>
        <v>0</v>
      </c>
      <c r="L13" s="37"/>
      <c r="M13" s="37"/>
      <c r="N13" s="37"/>
      <c r="O13" s="37"/>
      <c r="P13" s="55"/>
      <c r="Q13" s="37"/>
      <c r="R13" s="37"/>
      <c r="S13" s="37"/>
      <c r="T13" s="35"/>
      <c r="U13" s="20"/>
      <c r="V13" s="13">
        <f>SUM(V14:V17)</f>
        <v>-100000</v>
      </c>
      <c r="W13" s="13">
        <f>SUM(W14:W17)</f>
        <v>1000000</v>
      </c>
      <c r="X13" s="13"/>
    </row>
    <row r="14" spans="1:24" ht="19.5" customHeight="1">
      <c r="A14" s="33"/>
      <c r="B14" s="33"/>
      <c r="C14" s="38"/>
      <c r="D14" s="39"/>
      <c r="E14" s="54"/>
      <c r="F14" s="40"/>
      <c r="G14" s="40"/>
      <c r="H14" s="49">
        <f t="shared" ref="H14:H17" si="7">IF(C14="추가","-",F14-G14)</f>
        <v>0</v>
      </c>
      <c r="I14" s="40"/>
      <c r="J14" s="40"/>
      <c r="K14" s="49">
        <f t="shared" ref="K14:K17" si="8">F14+I14+J14</f>
        <v>0</v>
      </c>
      <c r="L14" s="44"/>
      <c r="M14" s="44"/>
      <c r="N14" s="49">
        <f t="shared" ref="N14:N17" si="9">F14+L14+M14</f>
        <v>0</v>
      </c>
      <c r="O14" s="42" t="str">
        <f t="shared" ref="O14:O17" si="10">IF(I14-L14&lt;0,"동의필요","-")</f>
        <v>-</v>
      </c>
      <c r="P14" s="56"/>
      <c r="Q14" s="41"/>
      <c r="R14" s="41"/>
      <c r="S14" s="41"/>
      <c r="T14" s="42" t="str">
        <f>IF((I14+J14)=(R14+S14),"ok","검토")</f>
        <v>ok</v>
      </c>
      <c r="U14" s="21"/>
      <c r="V14" s="10"/>
      <c r="W14" s="10"/>
      <c r="X14" s="9"/>
    </row>
    <row r="15" spans="1:24" ht="20.100000000000001" customHeight="1">
      <c r="A15" s="33"/>
      <c r="B15" s="33"/>
      <c r="C15" s="38"/>
      <c r="D15" s="39"/>
      <c r="E15" s="39"/>
      <c r="F15" s="40"/>
      <c r="G15" s="40"/>
      <c r="H15" s="49">
        <f t="shared" si="7"/>
        <v>0</v>
      </c>
      <c r="I15" s="40"/>
      <c r="J15" s="40"/>
      <c r="K15" s="49">
        <f t="shared" si="8"/>
        <v>0</v>
      </c>
      <c r="L15" s="44"/>
      <c r="M15" s="44"/>
      <c r="N15" s="49">
        <f t="shared" si="9"/>
        <v>0</v>
      </c>
      <c r="O15" s="42" t="str">
        <f t="shared" si="10"/>
        <v>-</v>
      </c>
      <c r="P15" s="56"/>
      <c r="Q15" s="41"/>
      <c r="R15" s="41"/>
      <c r="S15" s="41"/>
      <c r="T15" s="42" t="str">
        <f>IF((I15+J15)=(R15+S15),"ok","검토")</f>
        <v>ok</v>
      </c>
      <c r="U15" s="21"/>
      <c r="V15" s="10"/>
      <c r="W15" s="10"/>
      <c r="X15" s="9"/>
    </row>
    <row r="16" spans="1:24" ht="20.100000000000001" customHeight="1">
      <c r="A16" s="33"/>
      <c r="B16" s="33"/>
      <c r="C16" s="38"/>
      <c r="D16" s="39"/>
      <c r="E16" s="39"/>
      <c r="F16" s="40"/>
      <c r="G16" s="40"/>
      <c r="H16" s="49">
        <f t="shared" si="7"/>
        <v>0</v>
      </c>
      <c r="I16" s="40"/>
      <c r="J16" s="40"/>
      <c r="K16" s="49">
        <f t="shared" si="8"/>
        <v>0</v>
      </c>
      <c r="L16" s="44"/>
      <c r="M16" s="44"/>
      <c r="N16" s="49">
        <f t="shared" si="9"/>
        <v>0</v>
      </c>
      <c r="O16" s="42" t="str">
        <f t="shared" si="10"/>
        <v>-</v>
      </c>
      <c r="P16" s="57"/>
      <c r="Q16" s="43"/>
      <c r="R16" s="41"/>
      <c r="S16" s="41"/>
      <c r="T16" s="42" t="str">
        <f>IF((I16+J16)=(R16+S16),"ok","검토")</f>
        <v>ok</v>
      </c>
      <c r="U16" s="20"/>
      <c r="V16" s="10">
        <v>-100000</v>
      </c>
      <c r="W16" s="10"/>
      <c r="X16" s="9"/>
    </row>
    <row r="17" spans="1:24" ht="20.100000000000001" customHeight="1">
      <c r="A17" s="33"/>
      <c r="B17" s="33"/>
      <c r="C17" s="38"/>
      <c r="D17" s="39"/>
      <c r="E17" s="39"/>
      <c r="F17" s="40"/>
      <c r="G17" s="40"/>
      <c r="H17" s="49">
        <f t="shared" si="7"/>
        <v>0</v>
      </c>
      <c r="I17" s="40"/>
      <c r="J17" s="40"/>
      <c r="K17" s="49">
        <f t="shared" si="8"/>
        <v>0</v>
      </c>
      <c r="L17" s="44"/>
      <c r="M17" s="44"/>
      <c r="N17" s="49">
        <f t="shared" si="9"/>
        <v>0</v>
      </c>
      <c r="O17" s="42" t="str">
        <f t="shared" si="10"/>
        <v>-</v>
      </c>
      <c r="P17" s="57"/>
      <c r="Q17" s="43"/>
      <c r="R17" s="41"/>
      <c r="S17" s="41"/>
      <c r="T17" s="42" t="str">
        <f>IF((I17+J17)=(R17+S17),"ok","검토")</f>
        <v>ok</v>
      </c>
      <c r="U17" s="20"/>
      <c r="V17" s="10"/>
      <c r="W17" s="10">
        <v>1000000</v>
      </c>
      <c r="X17" s="9"/>
    </row>
    <row r="18" spans="1:24" ht="20.100000000000001" customHeight="1">
      <c r="A18" s="33"/>
      <c r="B18" s="34" t="s">
        <v>37</v>
      </c>
      <c r="C18" s="35"/>
      <c r="D18" s="36"/>
      <c r="E18" s="36"/>
      <c r="F18" s="37">
        <f>SUM(F19:F22)</f>
        <v>0</v>
      </c>
      <c r="G18" s="37">
        <f>SUM(G19:G22)</f>
        <v>0</v>
      </c>
      <c r="H18" s="37">
        <f t="shared" ref="H18" si="11">F18-G18</f>
        <v>0</v>
      </c>
      <c r="I18" s="37">
        <f>SUM(I19:I22)</f>
        <v>0</v>
      </c>
      <c r="J18" s="37">
        <f>SUM(J19:J22)</f>
        <v>0</v>
      </c>
      <c r="K18" s="37">
        <f>SUM(K19:K22)</f>
        <v>0</v>
      </c>
      <c r="L18" s="37"/>
      <c r="M18" s="37"/>
      <c r="N18" s="37"/>
      <c r="O18" s="37"/>
      <c r="P18" s="55"/>
      <c r="Q18" s="37"/>
      <c r="R18" s="37"/>
      <c r="S18" s="37"/>
      <c r="T18" s="35"/>
      <c r="U18" s="20"/>
      <c r="V18" s="13">
        <f>SUM(V19:V22)</f>
        <v>-100000</v>
      </c>
      <c r="W18" s="13">
        <f>SUM(W19:W22)</f>
        <v>1000000</v>
      </c>
      <c r="X18" s="13"/>
    </row>
    <row r="19" spans="1:24" ht="19.5" customHeight="1">
      <c r="A19" s="33"/>
      <c r="B19" s="33"/>
      <c r="C19" s="38"/>
      <c r="D19" s="39"/>
      <c r="E19" s="54"/>
      <c r="F19" s="40"/>
      <c r="G19" s="40"/>
      <c r="H19" s="49">
        <f t="shared" ref="H19:H22" si="12">IF(C19="추가","-",F19-G19)</f>
        <v>0</v>
      </c>
      <c r="I19" s="40"/>
      <c r="J19" s="40"/>
      <c r="K19" s="49">
        <f t="shared" ref="K19:K22" si="13">F19+I19+J19</f>
        <v>0</v>
      </c>
      <c r="L19" s="44"/>
      <c r="M19" s="44"/>
      <c r="N19" s="49">
        <f t="shared" ref="N19:N22" si="14">F19+L19+M19</f>
        <v>0</v>
      </c>
      <c r="O19" s="42" t="str">
        <f t="shared" ref="O19:O22" si="15">IF(I19-L19&lt;0,"동의필요","-")</f>
        <v>-</v>
      </c>
      <c r="P19" s="56"/>
      <c r="Q19" s="41"/>
      <c r="R19" s="41"/>
      <c r="S19" s="41"/>
      <c r="T19" s="42" t="str">
        <f>IF((I19+J19)=(R19+S19),"ok","검토")</f>
        <v>ok</v>
      </c>
      <c r="U19" s="21"/>
      <c r="V19" s="10"/>
      <c r="W19" s="10"/>
      <c r="X19" s="9"/>
    </row>
    <row r="20" spans="1:24" ht="20.100000000000001" customHeight="1">
      <c r="A20" s="33"/>
      <c r="B20" s="33"/>
      <c r="C20" s="38"/>
      <c r="D20" s="39"/>
      <c r="E20" s="39"/>
      <c r="F20" s="40"/>
      <c r="G20" s="40"/>
      <c r="H20" s="49">
        <f t="shared" si="12"/>
        <v>0</v>
      </c>
      <c r="I20" s="40"/>
      <c r="J20" s="40"/>
      <c r="K20" s="49">
        <f t="shared" si="13"/>
        <v>0</v>
      </c>
      <c r="L20" s="44"/>
      <c r="M20" s="44"/>
      <c r="N20" s="49">
        <f t="shared" si="14"/>
        <v>0</v>
      </c>
      <c r="O20" s="42" t="str">
        <f t="shared" si="15"/>
        <v>-</v>
      </c>
      <c r="P20" s="56"/>
      <c r="Q20" s="41"/>
      <c r="R20" s="41"/>
      <c r="S20" s="41"/>
      <c r="T20" s="42" t="str">
        <f>IF((I20+J20)=(R20+S20),"ok","검토")</f>
        <v>ok</v>
      </c>
      <c r="U20" s="21"/>
      <c r="V20" s="10"/>
      <c r="W20" s="10"/>
      <c r="X20" s="9"/>
    </row>
    <row r="21" spans="1:24" ht="20.100000000000001" customHeight="1">
      <c r="A21" s="33"/>
      <c r="B21" s="33"/>
      <c r="C21" s="38"/>
      <c r="D21" s="39"/>
      <c r="E21" s="39"/>
      <c r="F21" s="40"/>
      <c r="G21" s="40"/>
      <c r="H21" s="49">
        <f t="shared" si="12"/>
        <v>0</v>
      </c>
      <c r="I21" s="40"/>
      <c r="J21" s="40"/>
      <c r="K21" s="49">
        <f t="shared" si="13"/>
        <v>0</v>
      </c>
      <c r="L21" s="44"/>
      <c r="M21" s="44"/>
      <c r="N21" s="49">
        <f t="shared" si="14"/>
        <v>0</v>
      </c>
      <c r="O21" s="42" t="str">
        <f t="shared" si="15"/>
        <v>-</v>
      </c>
      <c r="P21" s="57"/>
      <c r="Q21" s="43"/>
      <c r="R21" s="41"/>
      <c r="S21" s="41"/>
      <c r="T21" s="42" t="str">
        <f>IF((I21+J21)=(R21+S21),"ok","검토")</f>
        <v>ok</v>
      </c>
      <c r="U21" s="20"/>
      <c r="V21" s="10">
        <v>-100000</v>
      </c>
      <c r="W21" s="10"/>
      <c r="X21" s="9"/>
    </row>
    <row r="22" spans="1:24" ht="20.100000000000001" customHeight="1">
      <c r="A22" s="33"/>
      <c r="B22" s="33"/>
      <c r="C22" s="38"/>
      <c r="D22" s="39"/>
      <c r="E22" s="39"/>
      <c r="F22" s="40"/>
      <c r="G22" s="40"/>
      <c r="H22" s="49">
        <f t="shared" si="12"/>
        <v>0</v>
      </c>
      <c r="I22" s="40"/>
      <c r="J22" s="40"/>
      <c r="K22" s="49">
        <f t="shared" si="13"/>
        <v>0</v>
      </c>
      <c r="L22" s="44"/>
      <c r="M22" s="44"/>
      <c r="N22" s="49">
        <f t="shared" si="14"/>
        <v>0</v>
      </c>
      <c r="O22" s="42" t="str">
        <f t="shared" si="15"/>
        <v>-</v>
      </c>
      <c r="P22" s="43"/>
      <c r="Q22" s="43"/>
      <c r="R22" s="41"/>
      <c r="S22" s="41"/>
      <c r="T22" s="42" t="str">
        <f>IF((I22+J22)=(R22+S22),"ok","검토")</f>
        <v>ok</v>
      </c>
      <c r="U22" s="20"/>
      <c r="V22" s="10"/>
      <c r="W22" s="10">
        <v>1000000</v>
      </c>
      <c r="X22" s="9"/>
    </row>
    <row r="23" spans="1:24" ht="20.100000000000001" customHeight="1">
      <c r="A23" s="33"/>
      <c r="B23" s="33"/>
      <c r="C23" s="38"/>
      <c r="D23" s="39"/>
      <c r="E23" s="39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5"/>
      <c r="U23" s="22"/>
      <c r="V23" s="4"/>
      <c r="W23" s="4"/>
      <c r="X23" s="2"/>
    </row>
    <row r="24" spans="1:24" ht="20.100000000000001" customHeight="1">
      <c r="A24" s="33"/>
      <c r="B24" s="33"/>
      <c r="C24" s="38"/>
      <c r="D24" s="39"/>
      <c r="E24" s="39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5"/>
      <c r="U24" s="22"/>
      <c r="V24" s="4"/>
      <c r="W24" s="4"/>
      <c r="X24" s="2"/>
    </row>
    <row r="25" spans="1:24" ht="20.100000000000001" customHeight="1">
      <c r="A25" s="33"/>
      <c r="B25" s="33"/>
      <c r="C25" s="38"/>
      <c r="D25" s="39"/>
      <c r="E25" s="39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5"/>
      <c r="U25" s="22"/>
      <c r="V25" s="4"/>
      <c r="W25" s="4"/>
      <c r="X25" s="2"/>
    </row>
    <row r="26" spans="1:24" ht="20.100000000000001" customHeight="1">
      <c r="A26" s="33"/>
      <c r="B26" s="33"/>
      <c r="C26" s="46"/>
      <c r="D26" s="33"/>
      <c r="E26" s="33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8"/>
      <c r="U26" s="23"/>
      <c r="V26" s="6"/>
      <c r="W26" s="6"/>
      <c r="X26" s="5"/>
    </row>
    <row r="27" spans="1:24" ht="20.100000000000001" customHeight="1">
      <c r="A27" s="33"/>
      <c r="B27" s="33"/>
      <c r="C27" s="4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46"/>
      <c r="U27" s="24"/>
      <c r="V27" s="5"/>
      <c r="W27" s="5"/>
      <c r="X27" s="5"/>
    </row>
    <row r="28" spans="1:24" ht="20.100000000000001" customHeight="1">
      <c r="A28" s="33"/>
      <c r="B28" s="33"/>
      <c r="C28" s="46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46"/>
      <c r="U28" s="24"/>
      <c r="V28" s="5"/>
      <c r="W28" s="5"/>
      <c r="X28" s="5"/>
    </row>
    <row r="29" spans="1:24" ht="20.100000000000001" customHeight="1">
      <c r="A29" s="33"/>
      <c r="B29" s="33"/>
      <c r="C29" s="46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46"/>
      <c r="U29" s="24"/>
      <c r="V29" s="5"/>
      <c r="W29" s="5"/>
      <c r="X29" s="5"/>
    </row>
    <row r="30" spans="1:24" ht="20.100000000000001" customHeight="1">
      <c r="A30" s="33"/>
      <c r="B30" s="33"/>
      <c r="C30" s="46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46"/>
      <c r="U30" s="24"/>
      <c r="V30" s="5"/>
      <c r="W30" s="5"/>
      <c r="X30" s="5"/>
    </row>
    <row r="31" spans="1:24" ht="20.100000000000001" customHeight="1">
      <c r="A31" s="33"/>
      <c r="B31" s="33"/>
      <c r="C31" s="4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46"/>
      <c r="U31" s="24"/>
      <c r="V31" s="5"/>
      <c r="W31" s="5"/>
      <c r="X31" s="5"/>
    </row>
  </sheetData>
  <mergeCells count="18"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V4:W4"/>
    <mergeCell ref="X4:X5"/>
    <mergeCell ref="L4:M4"/>
    <mergeCell ref="N4:N5"/>
    <mergeCell ref="O4:O5"/>
    <mergeCell ref="P4:P5"/>
    <mergeCell ref="Q4:Q5"/>
    <mergeCell ref="R4:T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추경 일반 세입</vt:lpstr>
      <vt:lpstr>추경 일반 세출</vt:lpstr>
      <vt:lpstr>추경 특별 세입</vt:lpstr>
      <vt:lpstr>추경 특별 세출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2013-11-28T05:51:53Z</cp:lastPrinted>
  <dcterms:created xsi:type="dcterms:W3CDTF">2013-08-23T08:00:50Z</dcterms:created>
  <dcterms:modified xsi:type="dcterms:W3CDTF">2013-12-04T08:43:14Z</dcterms:modified>
</cp:coreProperties>
</file>