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80" windowWidth="19320" windowHeight="12045" tabRatio="782"/>
  </bookViews>
  <sheets>
    <sheet name="추경 일반 세입" sheetId="7" r:id="rId1"/>
    <sheet name="추경 일반 세출" sheetId="9" r:id="rId2"/>
  </sheets>
  <definedNames>
    <definedName name="_xlnm._FilterDatabase" localSheetId="0" hidden="1">'추경 일반 세입'!$A$6:$X$7</definedName>
    <definedName name="_xlnm._FilterDatabase" localSheetId="1" hidden="1">'추경 일반 세출'!$A$6:$X$7</definedName>
    <definedName name="_xlnm.Print_Area" localSheetId="0">'추경 일반 세입'!$A$1:$T$12</definedName>
    <definedName name="_xlnm.Print_Area" localSheetId="1">'추경 일반 세출'!$A$1:$T$12</definedName>
  </definedNames>
  <calcPr calcId="145621"/>
</workbook>
</file>

<file path=xl/calcChain.xml><?xml version="1.0" encoding="utf-8"?>
<calcChain xmlns="http://schemas.openxmlformats.org/spreadsheetml/2006/main">
  <c r="R7" i="7" l="1"/>
  <c r="S7" i="7"/>
  <c r="L8" i="9"/>
  <c r="L7" i="9" s="1"/>
  <c r="M8" i="9"/>
  <c r="M7" i="9" s="1"/>
  <c r="P8" i="9"/>
  <c r="P7" i="9" s="1"/>
  <c r="Q8" i="9"/>
  <c r="R8" i="9"/>
  <c r="S8" i="9"/>
  <c r="Q7" i="9"/>
  <c r="R7" i="9"/>
  <c r="S7" i="9"/>
  <c r="T7" i="9"/>
  <c r="L8" i="7"/>
  <c r="L7" i="7" s="1"/>
  <c r="M8" i="7"/>
  <c r="M7" i="7" s="1"/>
  <c r="P8" i="7"/>
  <c r="P7" i="7" s="1"/>
  <c r="Q8" i="7"/>
  <c r="Q7" i="7" s="1"/>
  <c r="R8" i="7"/>
  <c r="S8" i="7"/>
  <c r="U7" i="7"/>
  <c r="X7" i="7"/>
  <c r="T12" i="9"/>
  <c r="O12" i="9"/>
  <c r="N12" i="9"/>
  <c r="K12" i="9"/>
  <c r="T11" i="9"/>
  <c r="O11" i="9"/>
  <c r="N11" i="9"/>
  <c r="K11" i="9"/>
  <c r="T10" i="9"/>
  <c r="O10" i="9"/>
  <c r="N10" i="9"/>
  <c r="K10" i="9"/>
  <c r="T9" i="9"/>
  <c r="O9" i="9"/>
  <c r="O8" i="9" s="1"/>
  <c r="O7" i="9" s="1"/>
  <c r="N9" i="9"/>
  <c r="N8" i="9" s="1"/>
  <c r="N7" i="9" s="1"/>
  <c r="K9" i="9"/>
  <c r="K8" i="9" s="1"/>
  <c r="K7" i="9" s="1"/>
  <c r="W8" i="9"/>
  <c r="V8" i="9"/>
  <c r="J8" i="9"/>
  <c r="J7" i="9" s="1"/>
  <c r="I8" i="9"/>
  <c r="I7" i="9" s="1"/>
  <c r="G8" i="9"/>
  <c r="G7" i="9" s="1"/>
  <c r="F8" i="9"/>
  <c r="F7" i="9" s="1"/>
  <c r="T12" i="7"/>
  <c r="O12" i="7"/>
  <c r="N12" i="7"/>
  <c r="K12" i="7"/>
  <c r="T11" i="7"/>
  <c r="O11" i="7"/>
  <c r="N11" i="7"/>
  <c r="K11" i="7"/>
  <c r="T10" i="7"/>
  <c r="O10" i="7"/>
  <c r="N10" i="7"/>
  <c r="K10" i="7"/>
  <c r="T9" i="7"/>
  <c r="T8" i="7" s="1"/>
  <c r="T7" i="7" s="1"/>
  <c r="O9" i="7"/>
  <c r="O8" i="7" s="1"/>
  <c r="O7" i="7" s="1"/>
  <c r="N9" i="7"/>
  <c r="N8" i="7" s="1"/>
  <c r="N7" i="7" s="1"/>
  <c r="K9" i="7"/>
  <c r="W8" i="7"/>
  <c r="W7" i="7" s="1"/>
  <c r="V8" i="7"/>
  <c r="V7" i="7" s="1"/>
  <c r="J8" i="7"/>
  <c r="J7" i="7" s="1"/>
  <c r="I8" i="7"/>
  <c r="I7" i="7" s="1"/>
  <c r="G8" i="7"/>
  <c r="G7" i="7" s="1"/>
  <c r="F8" i="7"/>
  <c r="F7" i="7" s="1"/>
  <c r="W7" i="9"/>
  <c r="V7" i="9"/>
  <c r="H8" i="7" l="1"/>
  <c r="H7" i="7" s="1"/>
  <c r="H8" i="9"/>
  <c r="H7" i="9" s="1"/>
  <c r="K8" i="7"/>
  <c r="K7" i="7" s="1"/>
</calcChain>
</file>

<file path=xl/sharedStrings.xml><?xml version="1.0" encoding="utf-8"?>
<sst xmlns="http://schemas.openxmlformats.org/spreadsheetml/2006/main" count="104" uniqueCount="47">
  <si>
    <t>상임위 조정액</t>
    <phoneticPr fontId="2" type="noConversion"/>
  </si>
  <si>
    <t>감액</t>
    <phoneticPr fontId="2" type="noConversion"/>
  </si>
  <si>
    <t>증액</t>
    <phoneticPr fontId="2" type="noConversion"/>
  </si>
  <si>
    <t>비  고</t>
    <phoneticPr fontId="2" type="noConversion"/>
  </si>
  <si>
    <t>도 비</t>
    <phoneticPr fontId="2" type="noConversion"/>
  </si>
  <si>
    <t>합   계</t>
    <phoneticPr fontId="2" type="noConversion"/>
  </si>
  <si>
    <t>국비 등</t>
    <phoneticPr fontId="2" type="noConversion"/>
  </si>
  <si>
    <t>검 증</t>
    <phoneticPr fontId="2" type="noConversion"/>
  </si>
  <si>
    <t>국비</t>
    <phoneticPr fontId="2" type="noConversion"/>
  </si>
  <si>
    <t>사업명</t>
    <phoneticPr fontId="6" type="noConversion"/>
  </si>
  <si>
    <t>부서명</t>
    <phoneticPr fontId="6" type="noConversion"/>
  </si>
  <si>
    <t>위원회</t>
    <phoneticPr fontId="6" type="noConversion"/>
  </si>
  <si>
    <t>예산안
페이지</t>
    <phoneticPr fontId="6" type="noConversion"/>
  </si>
  <si>
    <t>비  고</t>
    <phoneticPr fontId="6" type="noConversion"/>
  </si>
  <si>
    <t>재원</t>
    <phoneticPr fontId="6" type="noConversion"/>
  </si>
  <si>
    <t>□세입예산</t>
    <phoneticPr fontId="6" type="noConversion"/>
  </si>
  <si>
    <t>제2회 추경
예산안
(가)</t>
    <phoneticPr fontId="6" type="noConversion"/>
  </si>
  <si>
    <t>기정액
(나)</t>
    <phoneticPr fontId="6" type="noConversion"/>
  </si>
  <si>
    <t>제2회 추경
증감액
(다=나-가)</t>
    <phoneticPr fontId="6" type="noConversion"/>
  </si>
  <si>
    <t>상임위 제2회 추경 
예산안 조정액(라)</t>
    <phoneticPr fontId="6" type="noConversion"/>
  </si>
  <si>
    <t>상임위 수정
예산안
(마=가+라)</t>
    <phoneticPr fontId="6" type="noConversion"/>
  </si>
  <si>
    <t>예결위 제2회 추경 
예산안 조정액(마)</t>
    <phoneticPr fontId="6" type="noConversion"/>
  </si>
  <si>
    <t>추가</t>
    <phoneticPr fontId="2" type="noConversion"/>
  </si>
  <si>
    <t>예결위 수정
예산안
(바=가+마)</t>
    <phoneticPr fontId="6" type="noConversion"/>
  </si>
  <si>
    <t>동의 대상</t>
    <phoneticPr fontId="2" type="noConversion"/>
  </si>
  <si>
    <t>상임위 재원별 증감액</t>
    <phoneticPr fontId="6" type="noConversion"/>
  </si>
  <si>
    <t>(단위 : 천원)</t>
    <phoneticPr fontId="6" type="noConversion"/>
  </si>
  <si>
    <t>2013년도 제2회 추경 경기도 일반회계 세입 예산 수정(안)</t>
    <phoneticPr fontId="6" type="noConversion"/>
  </si>
  <si>
    <t>2013년도 제2회 추경 경기도 일반회계 세출 예산 수정(안)</t>
    <phoneticPr fontId="6" type="noConversion"/>
  </si>
  <si>
    <t>추가</t>
    <phoneticPr fontId="2" type="noConversion"/>
  </si>
  <si>
    <t>행정자치위원회</t>
    <phoneticPr fontId="6" type="noConversion"/>
  </si>
  <si>
    <t>안전행정실(비상기획관)</t>
    <phoneticPr fontId="6" type="noConversion"/>
  </si>
  <si>
    <t>재난대책담당관</t>
    <phoneticPr fontId="2" type="noConversion"/>
  </si>
  <si>
    <t>재해위험지구 정비(특별교부세)</t>
    <phoneticPr fontId="2" type="noConversion"/>
  </si>
  <si>
    <t>서민밀집위험지구 정비(특별교부세)</t>
    <phoneticPr fontId="2" type="noConversion"/>
  </si>
  <si>
    <t>급경사지 정비(특별교부세)</t>
    <phoneticPr fontId="2" type="noConversion"/>
  </si>
  <si>
    <t>우수저류시설 설치사업(특별교부세)</t>
    <phoneticPr fontId="2" type="noConversion"/>
  </si>
  <si>
    <t>추가</t>
    <phoneticPr fontId="2" type="noConversion"/>
  </si>
  <si>
    <t>재해위험지구 정비(교부세/지원)</t>
    <phoneticPr fontId="2" type="noConversion"/>
  </si>
  <si>
    <t>서민밀집위험지구 정비(교부세/지원)</t>
    <phoneticPr fontId="2" type="noConversion"/>
  </si>
  <si>
    <t>급경사지 정비(교부세/지원)</t>
    <phoneticPr fontId="2" type="noConversion"/>
  </si>
  <si>
    <t>우수저류시설 설치사업(교부세/지원)</t>
    <phoneticPr fontId="2" type="noConversion"/>
  </si>
  <si>
    <t>안전행정부 교부세과-1897
(2013.11.21)교부
결정통비</t>
    <phoneticPr fontId="6" type="noConversion"/>
  </si>
  <si>
    <t>안전행정부 교부세과-1897
(2013.11.22)교부
결정통비</t>
  </si>
  <si>
    <t>안전행정부 교부세과-1897
(2013.11.23)교부
결정통비</t>
  </si>
  <si>
    <t>안전행정부 교부세과-1897
(2013.11.24)교부
결정통비</t>
  </si>
  <si>
    <t>□세출예산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</si>
</sst>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\△#,##0"/>
    <numFmt numFmtId="177" formatCode="#,##0;[Red]&quot;△&quot;#,##0"/>
  </numFmts>
  <fonts count="3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b/>
      <sz val="9"/>
      <color rgb="FFFF0000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3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0"/>
      <color rgb="FFFF0000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/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2" borderId="5" applyNumberForma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3" fillId="23" borderId="6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9" borderId="5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22" borderId="13" applyNumberFormat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176" fontId="4" fillId="0" borderId="1" xfId="1" applyNumberFormat="1" applyFont="1" applyBorder="1" applyAlignment="1">
      <alignment horizontal="right" vertical="center" shrinkToFit="1"/>
    </xf>
    <xf numFmtId="177" fontId="5" fillId="3" borderId="1" xfId="1" applyNumberFormat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177" fontId="5" fillId="4" borderId="1" xfId="1" applyNumberFormat="1" applyFont="1" applyFill="1" applyBorder="1" applyAlignment="1">
      <alignment horizontal="center" vertical="center" shrinkToFit="1"/>
    </xf>
    <xf numFmtId="0" fontId="3" fillId="0" borderId="0" xfId="0" applyFont="1" applyFill="1">
      <alignment vertical="center"/>
    </xf>
    <xf numFmtId="0" fontId="4" fillId="0" borderId="4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right" vertical="center" shrinkToFit="1"/>
    </xf>
    <xf numFmtId="176" fontId="4" fillId="0" borderId="4" xfId="0" applyNumberFormat="1" applyFont="1" applyFill="1" applyBorder="1" applyAlignment="1">
      <alignment horizontal="right" vertical="center" shrinkToFit="1"/>
    </xf>
    <xf numFmtId="0" fontId="8" fillId="2" borderId="14" xfId="0" applyFont="1" applyFill="1" applyBorder="1" applyAlignment="1">
      <alignment horizontal="center" vertical="center"/>
    </xf>
    <xf numFmtId="0" fontId="7" fillId="0" borderId="14" xfId="0" applyFont="1" applyBorder="1">
      <alignment vertical="center"/>
    </xf>
    <xf numFmtId="0" fontId="7" fillId="0" borderId="14" xfId="0" applyFont="1" applyBorder="1" applyAlignment="1">
      <alignment vertical="center"/>
    </xf>
    <xf numFmtId="0" fontId="7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shrinkToFit="1"/>
    </xf>
    <xf numFmtId="177" fontId="5" fillId="3" borderId="14" xfId="1" applyNumberFormat="1" applyFont="1" applyFill="1" applyBorder="1" applyAlignment="1">
      <alignment horizontal="left" vertical="center"/>
    </xf>
    <xf numFmtId="177" fontId="5" fillId="3" borderId="14" xfId="1" applyNumberFormat="1" applyFont="1" applyFill="1" applyBorder="1" applyAlignment="1">
      <alignment horizontal="center" vertical="center" shrinkToFit="1"/>
    </xf>
    <xf numFmtId="177" fontId="5" fillId="3" borderId="14" xfId="1" applyNumberFormat="1" applyFont="1" applyFill="1" applyBorder="1" applyAlignment="1">
      <alignment horizontal="right" vertical="center" shrinkToFit="1"/>
    </xf>
    <xf numFmtId="0" fontId="3" fillId="0" borderId="14" xfId="0" applyFont="1" applyBorder="1">
      <alignment vertical="center"/>
    </xf>
    <xf numFmtId="177" fontId="5" fillId="4" borderId="14" xfId="1" applyNumberFormat="1" applyFont="1" applyFill="1" applyBorder="1" applyAlignment="1">
      <alignment vertical="center"/>
    </xf>
    <xf numFmtId="177" fontId="5" fillId="4" borderId="14" xfId="1" applyNumberFormat="1" applyFont="1" applyFill="1" applyBorder="1" applyAlignment="1">
      <alignment horizontal="center" vertical="center" shrinkToFit="1"/>
    </xf>
    <xf numFmtId="177" fontId="5" fillId="4" borderId="14" xfId="1" applyNumberFormat="1" applyFont="1" applyFill="1" applyBorder="1" applyAlignment="1">
      <alignment vertical="center" shrinkToFit="1"/>
    </xf>
    <xf numFmtId="177" fontId="5" fillId="4" borderId="14" xfId="1" applyNumberFormat="1" applyFont="1" applyFill="1" applyBorder="1" applyAlignment="1">
      <alignment horizontal="right" vertical="center" shrinkToFit="1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right" vertical="center" shrinkToFit="1"/>
    </xf>
    <xf numFmtId="176" fontId="4" fillId="0" borderId="14" xfId="0" applyNumberFormat="1" applyFont="1" applyBorder="1" applyAlignment="1">
      <alignment horizontal="center" vertical="center" shrinkToFit="1"/>
    </xf>
    <xf numFmtId="0" fontId="4" fillId="0" borderId="14" xfId="0" applyFont="1" applyBorder="1" applyAlignment="1">
      <alignment vertical="center" shrinkToFit="1"/>
    </xf>
    <xf numFmtId="176" fontId="4" fillId="26" borderId="14" xfId="1" applyNumberFormat="1" applyFont="1" applyFill="1" applyBorder="1" applyAlignment="1">
      <alignment horizontal="right" vertical="center" shrinkToFit="1"/>
    </xf>
    <xf numFmtId="0" fontId="31" fillId="0" borderId="0" xfId="0" applyFont="1" applyAlignment="1">
      <alignment horizontal="right" vertical="center"/>
    </xf>
    <xf numFmtId="176" fontId="4" fillId="0" borderId="14" xfId="0" applyNumberFormat="1" applyFont="1" applyBorder="1" applyAlignment="1">
      <alignment horizontal="center" vertical="center" wrapText="1" shrinkToFit="1"/>
    </xf>
    <xf numFmtId="0" fontId="4" fillId="27" borderId="14" xfId="0" applyFont="1" applyFill="1" applyBorder="1" applyAlignment="1">
      <alignment horizontal="center" vertical="center"/>
    </xf>
    <xf numFmtId="0" fontId="4" fillId="27" borderId="14" xfId="0" applyFont="1" applyFill="1" applyBorder="1">
      <alignment vertical="center"/>
    </xf>
    <xf numFmtId="176" fontId="4" fillId="27" borderId="14" xfId="1" applyNumberFormat="1" applyFont="1" applyFill="1" applyBorder="1" applyAlignment="1">
      <alignment horizontal="right" vertical="center" shrinkToFi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77" fontId="5" fillId="2" borderId="14" xfId="0" applyNumberFormat="1" applyFont="1" applyFill="1" applyBorder="1" applyAlignment="1">
      <alignment horizontal="center" vertical="center" wrapText="1"/>
    </xf>
    <xf numFmtId="177" fontId="5" fillId="2" borderId="14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77" fontId="5" fillId="2" borderId="15" xfId="0" applyNumberFormat="1" applyFont="1" applyFill="1" applyBorder="1" applyAlignment="1">
      <alignment horizontal="center" vertical="center" wrapText="1"/>
    </xf>
    <xf numFmtId="177" fontId="5" fillId="2" borderId="16" xfId="0" applyNumberFormat="1" applyFont="1" applyFill="1" applyBorder="1" applyAlignment="1">
      <alignment horizontal="center" vertical="center"/>
    </xf>
  </cellXfs>
  <cellStyles count="44">
    <cellStyle name="20% - 강조색1 2" xfId="3"/>
    <cellStyle name="20% - 강조색2 2" xfId="4"/>
    <cellStyle name="20% - 강조색3 2" xfId="5"/>
    <cellStyle name="20% - 강조색4 2" xfId="6"/>
    <cellStyle name="20% - 강조색5 2" xfId="7"/>
    <cellStyle name="20% - 강조색6 2" xfId="8"/>
    <cellStyle name="40% - 강조색1 2" xfId="9"/>
    <cellStyle name="40% - 강조색2 2" xfId="10"/>
    <cellStyle name="40% - 강조색3 2" xfId="11"/>
    <cellStyle name="40% - 강조색4 2" xfId="12"/>
    <cellStyle name="40% - 강조색5 2" xfId="13"/>
    <cellStyle name="40% - 강조색6 2" xfId="14"/>
    <cellStyle name="60% - 강조색1 2" xfId="15"/>
    <cellStyle name="60% - 강조색2 2" xfId="16"/>
    <cellStyle name="60% - 강조색3 2" xfId="17"/>
    <cellStyle name="60% - 강조색4 2" xfId="18"/>
    <cellStyle name="60% - 강조색5 2" xfId="19"/>
    <cellStyle name="60% - 강조색6 2" xfId="20"/>
    <cellStyle name="강조색1 2" xfId="21"/>
    <cellStyle name="강조색2 2" xfId="22"/>
    <cellStyle name="강조색3 2" xfId="23"/>
    <cellStyle name="강조색4 2" xfId="24"/>
    <cellStyle name="강조색5 2" xfId="25"/>
    <cellStyle name="강조색6 2" xfId="26"/>
    <cellStyle name="경고문 2" xfId="27"/>
    <cellStyle name="계산 2" xfId="28"/>
    <cellStyle name="나쁨 2" xfId="29"/>
    <cellStyle name="메모 2" xfId="30"/>
    <cellStyle name="보통 2" xfId="31"/>
    <cellStyle name="설명 텍스트 2" xfId="32"/>
    <cellStyle name="셀 확인 2" xfId="33"/>
    <cellStyle name="쉼표 [0]" xfId="1" builtinId="6"/>
    <cellStyle name="연결된 셀 2" xfId="34"/>
    <cellStyle name="요약 2" xfId="35"/>
    <cellStyle name="입력 2" xfId="36"/>
    <cellStyle name="제목 1 2" xfId="37"/>
    <cellStyle name="제목 2 2" xfId="38"/>
    <cellStyle name="제목 3 2" xfId="39"/>
    <cellStyle name="제목 4 2" xfId="40"/>
    <cellStyle name="제목 5" xfId="41"/>
    <cellStyle name="좋음 2" xfId="42"/>
    <cellStyle name="출력 2" xfId="43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CCECFF"/>
      <color rgb="FFCCFFCC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2"/>
  <sheetViews>
    <sheetView showGridLines="0" tabSelected="1" zoomScale="90" zoomScaleNormal="90" workbookViewId="0">
      <selection sqref="A1:P1"/>
    </sheetView>
  </sheetViews>
  <sheetFormatPr defaultColWidth="8.75" defaultRowHeight="13.5" x14ac:dyDescent="0.3"/>
  <cols>
    <col min="1" max="1" width="2.5" style="1" customWidth="1"/>
    <col min="2" max="2" width="3.5" style="1" customWidth="1"/>
    <col min="3" max="3" width="6.75" style="8" customWidth="1"/>
    <col min="4" max="4" width="11" style="1" customWidth="1"/>
    <col min="5" max="5" width="33.125" style="1" customWidth="1"/>
    <col min="6" max="6" width="10" style="1" customWidth="1"/>
    <col min="7" max="7" width="9.25" style="1" customWidth="1"/>
    <col min="8" max="8" width="10" style="1" customWidth="1"/>
    <col min="9" max="10" width="9.25" style="1" customWidth="1"/>
    <col min="11" max="11" width="10.625" style="1" customWidth="1"/>
    <col min="12" max="13" width="10" style="1" hidden="1" customWidth="1"/>
    <col min="14" max="14" width="10.625" style="1" hidden="1" customWidth="1"/>
    <col min="15" max="15" width="9.25" style="1" hidden="1" customWidth="1"/>
    <col min="16" max="16" width="16.125" style="1" customWidth="1"/>
    <col min="17" max="17" width="4" style="1" customWidth="1"/>
    <col min="18" max="19" width="9.25" style="1" customWidth="1"/>
    <col min="20" max="20" width="6" style="8" customWidth="1"/>
    <col min="21" max="21" width="8.25" style="10" hidden="1" customWidth="1"/>
    <col min="22" max="23" width="9.25" style="1" hidden="1" customWidth="1"/>
    <col min="24" max="24" width="8.75" style="1" hidden="1" customWidth="1"/>
    <col min="25" max="16384" width="8.75" style="1"/>
  </cols>
  <sheetData>
    <row r="1" spans="1:24" ht="29.25" customHeight="1" x14ac:dyDescent="0.3">
      <c r="A1" s="45" t="s">
        <v>27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24" ht="22.5" customHeight="1" x14ac:dyDescent="0.3">
      <c r="A2" s="12" t="s">
        <v>15</v>
      </c>
      <c r="B2" s="12"/>
    </row>
    <row r="3" spans="1:24" ht="16.5" customHeight="1" x14ac:dyDescent="0.3">
      <c r="P3" s="36" t="s">
        <v>26</v>
      </c>
    </row>
    <row r="4" spans="1:24" ht="27.75" customHeight="1" x14ac:dyDescent="0.3">
      <c r="A4" s="48" t="s">
        <v>11</v>
      </c>
      <c r="B4" s="48"/>
      <c r="C4" s="47" t="s">
        <v>12</v>
      </c>
      <c r="D4" s="48" t="s">
        <v>10</v>
      </c>
      <c r="E4" s="48" t="s">
        <v>9</v>
      </c>
      <c r="F4" s="47" t="s">
        <v>16</v>
      </c>
      <c r="G4" s="47" t="s">
        <v>17</v>
      </c>
      <c r="H4" s="54" t="s">
        <v>18</v>
      </c>
      <c r="I4" s="50" t="s">
        <v>19</v>
      </c>
      <c r="J4" s="51"/>
      <c r="K4" s="47" t="s">
        <v>20</v>
      </c>
      <c r="L4" s="50" t="s">
        <v>21</v>
      </c>
      <c r="M4" s="51"/>
      <c r="N4" s="47" t="s">
        <v>23</v>
      </c>
      <c r="O4" s="41" t="s">
        <v>24</v>
      </c>
      <c r="P4" s="48" t="s">
        <v>13</v>
      </c>
      <c r="Q4" s="43" t="s">
        <v>14</v>
      </c>
      <c r="R4" s="51" t="s">
        <v>25</v>
      </c>
      <c r="S4" s="51"/>
      <c r="T4" s="51"/>
      <c r="U4" s="11"/>
      <c r="V4" s="52" t="s">
        <v>0</v>
      </c>
      <c r="W4" s="53"/>
      <c r="X4" s="49" t="s">
        <v>3</v>
      </c>
    </row>
    <row r="5" spans="1:24" ht="14.25" customHeight="1" x14ac:dyDescent="0.3">
      <c r="A5" s="48"/>
      <c r="B5" s="48"/>
      <c r="C5" s="47"/>
      <c r="D5" s="48"/>
      <c r="E5" s="48"/>
      <c r="F5" s="48"/>
      <c r="G5" s="48"/>
      <c r="H5" s="55"/>
      <c r="I5" s="18" t="s">
        <v>1</v>
      </c>
      <c r="J5" s="18" t="s">
        <v>2</v>
      </c>
      <c r="K5" s="48"/>
      <c r="L5" s="18" t="s">
        <v>1</v>
      </c>
      <c r="M5" s="18" t="s">
        <v>2</v>
      </c>
      <c r="N5" s="48"/>
      <c r="O5" s="42"/>
      <c r="P5" s="48"/>
      <c r="Q5" s="44"/>
      <c r="R5" s="18" t="s">
        <v>6</v>
      </c>
      <c r="S5" s="18" t="s">
        <v>4</v>
      </c>
      <c r="T5" s="18" t="s">
        <v>7</v>
      </c>
      <c r="U5" s="11"/>
      <c r="V5" s="4" t="s">
        <v>1</v>
      </c>
      <c r="W5" s="4" t="s">
        <v>2</v>
      </c>
      <c r="X5" s="49"/>
    </row>
    <row r="6" spans="1:24" ht="20.100000000000001" customHeight="1" x14ac:dyDescent="0.3">
      <c r="A6" s="19"/>
      <c r="B6" s="20" t="s">
        <v>5</v>
      </c>
      <c r="C6" s="21"/>
      <c r="D6" s="21"/>
      <c r="E6" s="21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15"/>
      <c r="V6" s="2"/>
      <c r="W6" s="2"/>
      <c r="X6" s="3"/>
    </row>
    <row r="7" spans="1:24" ht="51.75" customHeight="1" x14ac:dyDescent="0.3">
      <c r="A7" s="23" t="s">
        <v>30</v>
      </c>
      <c r="B7" s="24"/>
      <c r="C7" s="24"/>
      <c r="D7" s="24"/>
      <c r="E7" s="24"/>
      <c r="F7" s="25">
        <f>F8</f>
        <v>0</v>
      </c>
      <c r="G7" s="25">
        <f t="shared" ref="G7:T7" si="0">G8</f>
        <v>0</v>
      </c>
      <c r="H7" s="25">
        <f t="shared" si="0"/>
        <v>0</v>
      </c>
      <c r="I7" s="25">
        <f t="shared" si="0"/>
        <v>0</v>
      </c>
      <c r="J7" s="25">
        <f t="shared" si="0"/>
        <v>1648000</v>
      </c>
      <c r="K7" s="25">
        <f t="shared" si="0"/>
        <v>1648000</v>
      </c>
      <c r="L7" s="25">
        <f t="shared" si="0"/>
        <v>0</v>
      </c>
      <c r="M7" s="25">
        <f t="shared" si="0"/>
        <v>0</v>
      </c>
      <c r="N7" s="25">
        <f t="shared" si="0"/>
        <v>0</v>
      </c>
      <c r="O7" s="25">
        <f t="shared" si="0"/>
        <v>0</v>
      </c>
      <c r="P7" s="25">
        <f t="shared" si="0"/>
        <v>0</v>
      </c>
      <c r="Q7" s="25">
        <f t="shared" si="0"/>
        <v>0</v>
      </c>
      <c r="R7" s="25">
        <f t="shared" si="0"/>
        <v>1648000</v>
      </c>
      <c r="S7" s="25">
        <f t="shared" si="0"/>
        <v>0</v>
      </c>
      <c r="T7" s="25">
        <f t="shared" si="0"/>
        <v>0</v>
      </c>
      <c r="U7" s="25" t="e">
        <f>U8+#REF!</f>
        <v>#REF!</v>
      </c>
      <c r="V7" s="25" t="e">
        <f>V8+#REF!</f>
        <v>#REF!</v>
      </c>
      <c r="W7" s="25" t="e">
        <f>W8+#REF!</f>
        <v>#REF!</v>
      </c>
      <c r="X7" s="25" t="e">
        <f>X8+#REF!</f>
        <v>#REF!</v>
      </c>
    </row>
    <row r="8" spans="1:24" ht="51.75" customHeight="1" x14ac:dyDescent="0.3">
      <c r="A8" s="26"/>
      <c r="B8" s="27" t="s">
        <v>31</v>
      </c>
      <c r="C8" s="28"/>
      <c r="D8" s="29"/>
      <c r="E8" s="29"/>
      <c r="F8" s="30">
        <f>SUM(F9:F12)</f>
        <v>0</v>
      </c>
      <c r="G8" s="30">
        <f>SUM(G9:G12)</f>
        <v>0</v>
      </c>
      <c r="H8" s="30">
        <f t="shared" ref="H8" si="1">F8-G8</f>
        <v>0</v>
      </c>
      <c r="I8" s="30">
        <f>SUM(I9:I12)</f>
        <v>0</v>
      </c>
      <c r="J8" s="30">
        <f>SUM(J9:J12)</f>
        <v>1648000</v>
      </c>
      <c r="K8" s="30">
        <f>SUM(K9:K12)</f>
        <v>1648000</v>
      </c>
      <c r="L8" s="30">
        <f t="shared" ref="L8:T8" si="2">SUM(L9:L12)</f>
        <v>0</v>
      </c>
      <c r="M8" s="30">
        <f t="shared" si="2"/>
        <v>0</v>
      </c>
      <c r="N8" s="30">
        <f t="shared" si="2"/>
        <v>0</v>
      </c>
      <c r="O8" s="30">
        <f t="shared" si="2"/>
        <v>0</v>
      </c>
      <c r="P8" s="30">
        <f t="shared" si="2"/>
        <v>0</v>
      </c>
      <c r="Q8" s="30">
        <f t="shared" si="2"/>
        <v>0</v>
      </c>
      <c r="R8" s="30">
        <f t="shared" si="2"/>
        <v>1648000</v>
      </c>
      <c r="S8" s="30">
        <f t="shared" si="2"/>
        <v>0</v>
      </c>
      <c r="T8" s="30">
        <f t="shared" si="2"/>
        <v>0</v>
      </c>
      <c r="U8" s="16"/>
      <c r="V8" s="9">
        <f>SUM(V9:V12)</f>
        <v>-100000</v>
      </c>
      <c r="W8" s="9">
        <f>SUM(W9:W12)</f>
        <v>1000000</v>
      </c>
      <c r="X8" s="9"/>
    </row>
    <row r="9" spans="1:24" ht="60" customHeight="1" x14ac:dyDescent="0.3">
      <c r="A9" s="26"/>
      <c r="B9" s="26"/>
      <c r="C9" s="38" t="s">
        <v>29</v>
      </c>
      <c r="D9" s="39" t="s">
        <v>32</v>
      </c>
      <c r="E9" s="39" t="s">
        <v>33</v>
      </c>
      <c r="F9" s="31"/>
      <c r="G9" s="31"/>
      <c r="H9" s="40"/>
      <c r="I9" s="40"/>
      <c r="J9" s="40">
        <v>551000</v>
      </c>
      <c r="K9" s="40">
        <f t="shared" ref="K9:K12" si="3">F9+I9+J9</f>
        <v>551000</v>
      </c>
      <c r="L9" s="34"/>
      <c r="M9" s="34"/>
      <c r="N9" s="35">
        <f t="shared" ref="N9:N12" si="4">F9+L9+M9</f>
        <v>0</v>
      </c>
      <c r="O9" s="33" t="str">
        <f t="shared" ref="O9:O12" si="5">IF(I9-L9&lt;0,"동의필요","-")</f>
        <v>-</v>
      </c>
      <c r="P9" s="37" t="s">
        <v>42</v>
      </c>
      <c r="Q9" s="32" t="s">
        <v>8</v>
      </c>
      <c r="R9" s="31">
        <v>551000</v>
      </c>
      <c r="S9" s="32"/>
      <c r="T9" s="33" t="str">
        <f>IF((I9+J9)=(R9+S9),"ok","검토")</f>
        <v>ok</v>
      </c>
      <c r="U9" s="17"/>
      <c r="V9" s="6"/>
      <c r="W9" s="6"/>
      <c r="X9" s="5"/>
    </row>
    <row r="10" spans="1:24" ht="51.75" customHeight="1" x14ac:dyDescent="0.3">
      <c r="A10" s="26"/>
      <c r="B10" s="26"/>
      <c r="C10" s="38" t="s">
        <v>29</v>
      </c>
      <c r="D10" s="39" t="s">
        <v>32</v>
      </c>
      <c r="E10" s="39" t="s">
        <v>34</v>
      </c>
      <c r="F10" s="31"/>
      <c r="G10" s="31"/>
      <c r="H10" s="40"/>
      <c r="I10" s="40"/>
      <c r="J10" s="40">
        <v>497000</v>
      </c>
      <c r="K10" s="40">
        <f t="shared" si="3"/>
        <v>497000</v>
      </c>
      <c r="L10" s="34"/>
      <c r="M10" s="34"/>
      <c r="N10" s="35">
        <f t="shared" si="4"/>
        <v>0</v>
      </c>
      <c r="O10" s="33" t="str">
        <f t="shared" si="5"/>
        <v>-</v>
      </c>
      <c r="P10" s="37" t="s">
        <v>43</v>
      </c>
      <c r="Q10" s="32" t="s">
        <v>8</v>
      </c>
      <c r="R10" s="31">
        <v>497000</v>
      </c>
      <c r="S10" s="32"/>
      <c r="T10" s="33" t="str">
        <f>IF((I10+J10)=(R10+S10),"ok","검토")</f>
        <v>ok</v>
      </c>
      <c r="U10" s="17"/>
      <c r="V10" s="6"/>
      <c r="W10" s="6"/>
      <c r="X10" s="5"/>
    </row>
    <row r="11" spans="1:24" ht="51.75" customHeight="1" x14ac:dyDescent="0.3">
      <c r="A11" s="26"/>
      <c r="B11" s="26"/>
      <c r="C11" s="38" t="s">
        <v>29</v>
      </c>
      <c r="D11" s="39" t="s">
        <v>32</v>
      </c>
      <c r="E11" s="39" t="s">
        <v>35</v>
      </c>
      <c r="F11" s="31"/>
      <c r="G11" s="31"/>
      <c r="H11" s="40"/>
      <c r="I11" s="40"/>
      <c r="J11" s="40">
        <v>44000</v>
      </c>
      <c r="K11" s="40">
        <f t="shared" si="3"/>
        <v>44000</v>
      </c>
      <c r="L11" s="34"/>
      <c r="M11" s="34"/>
      <c r="N11" s="35">
        <f t="shared" si="4"/>
        <v>0</v>
      </c>
      <c r="O11" s="33" t="str">
        <f t="shared" si="5"/>
        <v>-</v>
      </c>
      <c r="P11" s="37" t="s">
        <v>44</v>
      </c>
      <c r="Q11" s="32" t="s">
        <v>8</v>
      </c>
      <c r="R11" s="31">
        <v>44000</v>
      </c>
      <c r="S11" s="32"/>
      <c r="T11" s="33" t="str">
        <f>IF((I11+J11)=(R11+S11),"ok","검토")</f>
        <v>ok</v>
      </c>
      <c r="U11" s="16"/>
      <c r="V11" s="6">
        <v>-100000</v>
      </c>
      <c r="W11" s="6"/>
      <c r="X11" s="5"/>
    </row>
    <row r="12" spans="1:24" ht="51.75" customHeight="1" x14ac:dyDescent="0.3">
      <c r="A12" s="26"/>
      <c r="B12" s="26"/>
      <c r="C12" s="38" t="s">
        <v>22</v>
      </c>
      <c r="D12" s="39" t="s">
        <v>32</v>
      </c>
      <c r="E12" s="39" t="s">
        <v>36</v>
      </c>
      <c r="F12" s="31"/>
      <c r="G12" s="31"/>
      <c r="H12" s="40"/>
      <c r="I12" s="40"/>
      <c r="J12" s="40">
        <v>556000</v>
      </c>
      <c r="K12" s="40">
        <f t="shared" si="3"/>
        <v>556000</v>
      </c>
      <c r="L12" s="34"/>
      <c r="M12" s="34"/>
      <c r="N12" s="35">
        <f t="shared" si="4"/>
        <v>0</v>
      </c>
      <c r="O12" s="33" t="str">
        <f t="shared" si="5"/>
        <v>-</v>
      </c>
      <c r="P12" s="37" t="s">
        <v>45</v>
      </c>
      <c r="Q12" s="32" t="s">
        <v>8</v>
      </c>
      <c r="R12" s="31">
        <v>556000</v>
      </c>
      <c r="S12" s="32"/>
      <c r="T12" s="33" t="str">
        <f>IF((I12+J12)=(R12+S12),"ok","검토")</f>
        <v>ok</v>
      </c>
      <c r="U12" s="16"/>
      <c r="V12" s="6"/>
      <c r="W12" s="6">
        <v>1000000</v>
      </c>
      <c r="X12" s="5"/>
    </row>
  </sheetData>
  <mergeCells count="18">
    <mergeCell ref="X4:X5"/>
    <mergeCell ref="D4:D5"/>
    <mergeCell ref="E4:E5"/>
    <mergeCell ref="F4:F5"/>
    <mergeCell ref="I4:J4"/>
    <mergeCell ref="K4:K5"/>
    <mergeCell ref="P4:P5"/>
    <mergeCell ref="R4:T4"/>
    <mergeCell ref="V4:W4"/>
    <mergeCell ref="G4:G5"/>
    <mergeCell ref="H4:H5"/>
    <mergeCell ref="L4:M4"/>
    <mergeCell ref="N4:N5"/>
    <mergeCell ref="O4:O5"/>
    <mergeCell ref="Q4:Q5"/>
    <mergeCell ref="A1:P1"/>
    <mergeCell ref="C4:C5"/>
    <mergeCell ref="A4:B5"/>
  </mergeCells>
  <phoneticPr fontId="6" type="noConversion"/>
  <pageMargins left="0.23622047244094491" right="0.23622047244094491" top="0.74803149606299213" bottom="0.74803149606299213" header="0.31496062992125984" footer="0.31496062992125984"/>
  <pageSetup paperSize="9" scale="80" orientation="landscape" cellComments="asDisplayed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2"/>
  <sheetViews>
    <sheetView showGridLines="0" zoomScale="90" zoomScaleNormal="90" workbookViewId="0">
      <selection activeCell="E11" sqref="E11"/>
    </sheetView>
  </sheetViews>
  <sheetFormatPr defaultColWidth="8.75" defaultRowHeight="13.5" x14ac:dyDescent="0.3"/>
  <cols>
    <col min="1" max="1" width="2.5" style="1" customWidth="1"/>
    <col min="2" max="2" width="3.5" style="1" customWidth="1"/>
    <col min="3" max="3" width="6.75" style="8" customWidth="1"/>
    <col min="4" max="4" width="11" style="1" customWidth="1"/>
    <col min="5" max="5" width="33.125" style="1" customWidth="1"/>
    <col min="6" max="6" width="10.25" style="1" customWidth="1"/>
    <col min="7" max="7" width="9.25" style="1" customWidth="1"/>
    <col min="8" max="8" width="10" style="1" customWidth="1"/>
    <col min="9" max="10" width="9.25" style="1" customWidth="1"/>
    <col min="11" max="11" width="10.625" style="1" customWidth="1"/>
    <col min="12" max="13" width="10" style="1" hidden="1" customWidth="1"/>
    <col min="14" max="14" width="10.625" style="1" hidden="1" customWidth="1"/>
    <col min="15" max="15" width="9.25" style="1" hidden="1" customWidth="1"/>
    <col min="16" max="16" width="17.125" style="1" customWidth="1"/>
    <col min="17" max="17" width="4" style="1" customWidth="1"/>
    <col min="18" max="19" width="9.25" style="1" customWidth="1"/>
    <col min="20" max="20" width="8.5" style="8" customWidth="1"/>
    <col min="21" max="21" width="8.25" style="10" hidden="1" customWidth="1"/>
    <col min="22" max="23" width="9.25" style="1" hidden="1" customWidth="1"/>
    <col min="24" max="24" width="8.75" style="1" hidden="1" customWidth="1"/>
    <col min="25" max="16384" width="8.75" style="1"/>
  </cols>
  <sheetData>
    <row r="1" spans="1:24" ht="29.25" customHeight="1" x14ac:dyDescent="0.3">
      <c r="A1" s="45" t="s">
        <v>28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24" ht="22.5" customHeight="1" x14ac:dyDescent="0.3">
      <c r="A2" s="12" t="s">
        <v>46</v>
      </c>
      <c r="B2" s="12"/>
    </row>
    <row r="3" spans="1:24" ht="16.5" customHeight="1" x14ac:dyDescent="0.3">
      <c r="P3" s="36" t="s">
        <v>26</v>
      </c>
    </row>
    <row r="4" spans="1:24" ht="27.75" customHeight="1" x14ac:dyDescent="0.3">
      <c r="A4" s="48" t="s">
        <v>11</v>
      </c>
      <c r="B4" s="48"/>
      <c r="C4" s="47" t="s">
        <v>12</v>
      </c>
      <c r="D4" s="48" t="s">
        <v>10</v>
      </c>
      <c r="E4" s="48" t="s">
        <v>9</v>
      </c>
      <c r="F4" s="47" t="s">
        <v>16</v>
      </c>
      <c r="G4" s="47" t="s">
        <v>17</v>
      </c>
      <c r="H4" s="54" t="s">
        <v>18</v>
      </c>
      <c r="I4" s="50" t="s">
        <v>19</v>
      </c>
      <c r="J4" s="51"/>
      <c r="K4" s="47" t="s">
        <v>20</v>
      </c>
      <c r="L4" s="50" t="s">
        <v>21</v>
      </c>
      <c r="M4" s="51"/>
      <c r="N4" s="47" t="s">
        <v>23</v>
      </c>
      <c r="O4" s="41" t="s">
        <v>24</v>
      </c>
      <c r="P4" s="48" t="s">
        <v>13</v>
      </c>
      <c r="Q4" s="43" t="s">
        <v>14</v>
      </c>
      <c r="R4" s="51" t="s">
        <v>25</v>
      </c>
      <c r="S4" s="51"/>
      <c r="T4" s="51"/>
      <c r="U4" s="11"/>
      <c r="V4" s="52" t="s">
        <v>0</v>
      </c>
      <c r="W4" s="53"/>
      <c r="X4" s="49" t="s">
        <v>3</v>
      </c>
    </row>
    <row r="5" spans="1:24" ht="14.25" customHeight="1" x14ac:dyDescent="0.3">
      <c r="A5" s="48"/>
      <c r="B5" s="48"/>
      <c r="C5" s="47"/>
      <c r="D5" s="48"/>
      <c r="E5" s="48"/>
      <c r="F5" s="48"/>
      <c r="G5" s="48"/>
      <c r="H5" s="55"/>
      <c r="I5" s="18" t="s">
        <v>1</v>
      </c>
      <c r="J5" s="18" t="s">
        <v>2</v>
      </c>
      <c r="K5" s="48"/>
      <c r="L5" s="18" t="s">
        <v>1</v>
      </c>
      <c r="M5" s="18" t="s">
        <v>2</v>
      </c>
      <c r="N5" s="48"/>
      <c r="O5" s="42"/>
      <c r="P5" s="48"/>
      <c r="Q5" s="44"/>
      <c r="R5" s="18" t="s">
        <v>6</v>
      </c>
      <c r="S5" s="18" t="s">
        <v>4</v>
      </c>
      <c r="T5" s="18" t="s">
        <v>7</v>
      </c>
      <c r="U5" s="11"/>
      <c r="V5" s="14" t="s">
        <v>1</v>
      </c>
      <c r="W5" s="14" t="s">
        <v>2</v>
      </c>
      <c r="X5" s="49"/>
    </row>
    <row r="6" spans="1:24" ht="45.75" customHeight="1" x14ac:dyDescent="0.3">
      <c r="A6" s="19"/>
      <c r="B6" s="20" t="s">
        <v>5</v>
      </c>
      <c r="C6" s="21"/>
      <c r="D6" s="21"/>
      <c r="E6" s="21"/>
      <c r="F6" s="22"/>
      <c r="G6" s="22"/>
      <c r="H6" s="22"/>
      <c r="I6" s="22"/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15"/>
      <c r="V6" s="2"/>
      <c r="W6" s="2"/>
      <c r="X6" s="13"/>
    </row>
    <row r="7" spans="1:24" ht="45.75" customHeight="1" x14ac:dyDescent="0.3">
      <c r="A7" s="23" t="s">
        <v>30</v>
      </c>
      <c r="B7" s="24"/>
      <c r="C7" s="24"/>
      <c r="D7" s="24"/>
      <c r="E7" s="24"/>
      <c r="F7" s="25">
        <f>F8</f>
        <v>0</v>
      </c>
      <c r="G7" s="25">
        <f t="shared" ref="G7:T7" si="0">G8</f>
        <v>0</v>
      </c>
      <c r="H7" s="25">
        <f t="shared" si="0"/>
        <v>0</v>
      </c>
      <c r="I7" s="25">
        <f t="shared" si="0"/>
        <v>0</v>
      </c>
      <c r="J7" s="25">
        <f t="shared" si="0"/>
        <v>1648000</v>
      </c>
      <c r="K7" s="25">
        <f t="shared" si="0"/>
        <v>1648000</v>
      </c>
      <c r="L7" s="25">
        <f t="shared" si="0"/>
        <v>0</v>
      </c>
      <c r="M7" s="25">
        <f t="shared" si="0"/>
        <v>0</v>
      </c>
      <c r="N7" s="25">
        <f t="shared" si="0"/>
        <v>0</v>
      </c>
      <c r="O7" s="25">
        <f t="shared" si="0"/>
        <v>0</v>
      </c>
      <c r="P7" s="25">
        <f t="shared" si="0"/>
        <v>0</v>
      </c>
      <c r="Q7" s="25">
        <f t="shared" si="0"/>
        <v>0</v>
      </c>
      <c r="R7" s="25">
        <f t="shared" si="0"/>
        <v>1648000</v>
      </c>
      <c r="S7" s="25">
        <f t="shared" si="0"/>
        <v>0</v>
      </c>
      <c r="T7" s="25">
        <f t="shared" si="0"/>
        <v>0</v>
      </c>
      <c r="U7" s="16"/>
      <c r="V7" s="7" t="e">
        <f>#REF!+#REF!</f>
        <v>#REF!</v>
      </c>
      <c r="W7" s="7" t="e">
        <f>#REF!+#REF!</f>
        <v>#REF!</v>
      </c>
      <c r="X7" s="7"/>
    </row>
    <row r="8" spans="1:24" ht="45.75" customHeight="1" x14ac:dyDescent="0.3">
      <c r="A8" s="26"/>
      <c r="B8" s="27" t="s">
        <v>31</v>
      </c>
      <c r="C8" s="28"/>
      <c r="D8" s="29"/>
      <c r="E8" s="29"/>
      <c r="F8" s="30">
        <f>SUM(F9:F12)</f>
        <v>0</v>
      </c>
      <c r="G8" s="30">
        <f>SUM(G9:G12)</f>
        <v>0</v>
      </c>
      <c r="H8" s="30">
        <f t="shared" ref="H8" si="1">F8-G8</f>
        <v>0</v>
      </c>
      <c r="I8" s="30">
        <f>SUM(I9:I12)</f>
        <v>0</v>
      </c>
      <c r="J8" s="30">
        <f>SUM(J9:J12)</f>
        <v>1648000</v>
      </c>
      <c r="K8" s="30">
        <f>SUM(K9:K12)</f>
        <v>1648000</v>
      </c>
      <c r="L8" s="30">
        <f t="shared" ref="L8:S8" si="2">SUM(L9:L12)</f>
        <v>0</v>
      </c>
      <c r="M8" s="30">
        <f t="shared" si="2"/>
        <v>0</v>
      </c>
      <c r="N8" s="30">
        <f t="shared" si="2"/>
        <v>0</v>
      </c>
      <c r="O8" s="30">
        <f t="shared" si="2"/>
        <v>0</v>
      </c>
      <c r="P8" s="30">
        <f t="shared" si="2"/>
        <v>0</v>
      </c>
      <c r="Q8" s="30">
        <f t="shared" si="2"/>
        <v>0</v>
      </c>
      <c r="R8" s="30">
        <f t="shared" si="2"/>
        <v>1648000</v>
      </c>
      <c r="S8" s="30">
        <f t="shared" si="2"/>
        <v>0</v>
      </c>
      <c r="T8" s="28"/>
      <c r="U8" s="16"/>
      <c r="V8" s="9">
        <f>SUM(V9:V12)</f>
        <v>-100000</v>
      </c>
      <c r="W8" s="9">
        <f>SUM(W9:W12)</f>
        <v>1000000</v>
      </c>
      <c r="X8" s="9"/>
    </row>
    <row r="9" spans="1:24" ht="52.5" customHeight="1" x14ac:dyDescent="0.3">
      <c r="A9" s="26"/>
      <c r="B9" s="26"/>
      <c r="C9" s="38" t="s">
        <v>37</v>
      </c>
      <c r="D9" s="39" t="s">
        <v>32</v>
      </c>
      <c r="E9" s="39" t="s">
        <v>38</v>
      </c>
      <c r="F9" s="40"/>
      <c r="G9" s="40"/>
      <c r="H9" s="40"/>
      <c r="I9" s="40"/>
      <c r="J9" s="40">
        <v>551000</v>
      </c>
      <c r="K9" s="40">
        <f t="shared" ref="K9:K12" si="3">F9+I9+J9</f>
        <v>551000</v>
      </c>
      <c r="L9" s="34"/>
      <c r="M9" s="34"/>
      <c r="N9" s="35">
        <f t="shared" ref="N9:N12" si="4">F9+L9+M9</f>
        <v>0</v>
      </c>
      <c r="O9" s="33" t="str">
        <f t="shared" ref="O9:O12" si="5">IF(I9-L9&lt;0,"동의필요","-")</f>
        <v>-</v>
      </c>
      <c r="P9" s="37" t="s">
        <v>42</v>
      </c>
      <c r="Q9" s="32" t="s">
        <v>8</v>
      </c>
      <c r="R9" s="31">
        <v>551000</v>
      </c>
      <c r="S9" s="32"/>
      <c r="T9" s="33" t="str">
        <f>IF((I9+J9)=(R9+S9),"ok","검토")</f>
        <v>ok</v>
      </c>
      <c r="U9" s="17"/>
      <c r="V9" s="6"/>
      <c r="W9" s="6"/>
      <c r="X9" s="5"/>
    </row>
    <row r="10" spans="1:24" ht="52.5" customHeight="1" x14ac:dyDescent="0.3">
      <c r="A10" s="26"/>
      <c r="B10" s="26"/>
      <c r="C10" s="38" t="s">
        <v>37</v>
      </c>
      <c r="D10" s="39" t="s">
        <v>32</v>
      </c>
      <c r="E10" s="39" t="s">
        <v>39</v>
      </c>
      <c r="F10" s="40"/>
      <c r="G10" s="40"/>
      <c r="H10" s="40"/>
      <c r="I10" s="40"/>
      <c r="J10" s="40">
        <v>497000</v>
      </c>
      <c r="K10" s="40">
        <f t="shared" si="3"/>
        <v>497000</v>
      </c>
      <c r="L10" s="34"/>
      <c r="M10" s="34"/>
      <c r="N10" s="35">
        <f t="shared" si="4"/>
        <v>0</v>
      </c>
      <c r="O10" s="33" t="str">
        <f t="shared" si="5"/>
        <v>-</v>
      </c>
      <c r="P10" s="37" t="s">
        <v>43</v>
      </c>
      <c r="Q10" s="32" t="s">
        <v>8</v>
      </c>
      <c r="R10" s="31">
        <v>497000</v>
      </c>
      <c r="S10" s="32"/>
      <c r="T10" s="33" t="str">
        <f>IF((I10+J10)=(R10+S10),"ok","검토")</f>
        <v>ok</v>
      </c>
      <c r="U10" s="17"/>
      <c r="V10" s="6"/>
      <c r="W10" s="6"/>
      <c r="X10" s="5"/>
    </row>
    <row r="11" spans="1:24" ht="52.5" customHeight="1" x14ac:dyDescent="0.3">
      <c r="A11" s="26"/>
      <c r="B11" s="26"/>
      <c r="C11" s="38" t="s">
        <v>37</v>
      </c>
      <c r="D11" s="39" t="s">
        <v>32</v>
      </c>
      <c r="E11" s="39" t="s">
        <v>40</v>
      </c>
      <c r="F11" s="40"/>
      <c r="G11" s="40"/>
      <c r="H11" s="40"/>
      <c r="I11" s="40"/>
      <c r="J11" s="40">
        <v>44000</v>
      </c>
      <c r="K11" s="40">
        <f t="shared" si="3"/>
        <v>44000</v>
      </c>
      <c r="L11" s="34"/>
      <c r="M11" s="34"/>
      <c r="N11" s="35">
        <f t="shared" si="4"/>
        <v>0</v>
      </c>
      <c r="O11" s="33" t="str">
        <f t="shared" si="5"/>
        <v>-</v>
      </c>
      <c r="P11" s="37" t="s">
        <v>44</v>
      </c>
      <c r="Q11" s="32" t="s">
        <v>8</v>
      </c>
      <c r="R11" s="31">
        <v>44000</v>
      </c>
      <c r="S11" s="32"/>
      <c r="T11" s="33" t="str">
        <f>IF((I11+J11)=(R11+S11),"ok","검토")</f>
        <v>ok</v>
      </c>
      <c r="U11" s="16"/>
      <c r="V11" s="6">
        <v>-100000</v>
      </c>
      <c r="W11" s="6"/>
      <c r="X11" s="5"/>
    </row>
    <row r="12" spans="1:24" ht="52.5" customHeight="1" x14ac:dyDescent="0.3">
      <c r="A12" s="26"/>
      <c r="B12" s="26"/>
      <c r="C12" s="38" t="s">
        <v>37</v>
      </c>
      <c r="D12" s="39" t="s">
        <v>32</v>
      </c>
      <c r="E12" s="39" t="s">
        <v>41</v>
      </c>
      <c r="F12" s="40"/>
      <c r="G12" s="40"/>
      <c r="H12" s="40"/>
      <c r="I12" s="40"/>
      <c r="J12" s="40">
        <v>556000</v>
      </c>
      <c r="K12" s="40">
        <f t="shared" si="3"/>
        <v>556000</v>
      </c>
      <c r="L12" s="34"/>
      <c r="M12" s="34"/>
      <c r="N12" s="35">
        <f t="shared" si="4"/>
        <v>0</v>
      </c>
      <c r="O12" s="33" t="str">
        <f t="shared" si="5"/>
        <v>-</v>
      </c>
      <c r="P12" s="37" t="s">
        <v>45</v>
      </c>
      <c r="Q12" s="32" t="s">
        <v>8</v>
      </c>
      <c r="R12" s="31">
        <v>556000</v>
      </c>
      <c r="S12" s="32"/>
      <c r="T12" s="33" t="str">
        <f>IF((I12+J12)=(R12+S12),"ok","검토")</f>
        <v>ok</v>
      </c>
      <c r="U12" s="16"/>
      <c r="V12" s="6"/>
      <c r="W12" s="6">
        <v>1000000</v>
      </c>
      <c r="X12" s="5"/>
    </row>
  </sheetData>
  <mergeCells count="18">
    <mergeCell ref="V4:W4"/>
    <mergeCell ref="X4:X5"/>
    <mergeCell ref="L4:M4"/>
    <mergeCell ref="N4:N5"/>
    <mergeCell ref="O4:O5"/>
    <mergeCell ref="P4:P5"/>
    <mergeCell ref="Q4:Q5"/>
    <mergeCell ref="R4:T4"/>
    <mergeCell ref="A1:P1"/>
    <mergeCell ref="A4:B5"/>
    <mergeCell ref="C4:C5"/>
    <mergeCell ref="D4:D5"/>
    <mergeCell ref="E4:E5"/>
    <mergeCell ref="F4:F5"/>
    <mergeCell ref="G4:G5"/>
    <mergeCell ref="H4:H5"/>
    <mergeCell ref="I4:J4"/>
    <mergeCell ref="K4:K5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80" orientation="landscape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추경 일반 세입</vt:lpstr>
      <vt:lpstr>추경 일반 세출</vt:lpstr>
      <vt:lpstr>'추경 일반 세입'!Print_Area</vt:lpstr>
      <vt:lpstr>'추경 일반 세출'!Print_Area</vt:lpstr>
    </vt:vector>
  </TitlesOfParts>
  <Company>경기도청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2013-11-29T09:12:17Z</cp:lastPrinted>
  <dcterms:created xsi:type="dcterms:W3CDTF">2013-08-23T08:00:50Z</dcterms:created>
  <dcterms:modified xsi:type="dcterms:W3CDTF">2014-01-20T01:12:15Z</dcterms:modified>
</cp:coreProperties>
</file>