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80" windowWidth="19320" windowHeight="12045"/>
  </bookViews>
  <sheets>
    <sheet name="일반 세입" sheetId="7" r:id="rId1"/>
    <sheet name=" 일반 세출" sheetId="9" r:id="rId2"/>
    <sheet name=" 기금 수입" sheetId="12" r:id="rId3"/>
    <sheet name="기금 지출" sheetId="13" r:id="rId4"/>
  </sheets>
  <definedNames>
    <definedName name="_xlnm._FilterDatabase" localSheetId="2" hidden="1">' 기금 수입'!$A$6:$V$12</definedName>
    <definedName name="_xlnm._FilterDatabase" localSheetId="1" hidden="1">' 일반 세출'!$A$6:$V$105</definedName>
    <definedName name="_xlnm._FilterDatabase" localSheetId="3" hidden="1">'기금 지출'!$A$6:$V$12</definedName>
    <definedName name="_xlnm._FilterDatabase" localSheetId="0" hidden="1">'일반 세입'!$A$6:$V$9</definedName>
    <definedName name="_xlnm.Print_Titles" localSheetId="1">' 일반 세출'!$2:$5</definedName>
    <definedName name="_xlnm.Print_Titles" localSheetId="0">'일반 세입'!$2:$5</definedName>
  </definedNames>
  <calcPr calcId="145621"/>
</workbook>
</file>

<file path=xl/calcChain.xml><?xml version="1.0" encoding="utf-8"?>
<calcChain xmlns="http://schemas.openxmlformats.org/spreadsheetml/2006/main">
  <c r="Q152" i="9" l="1"/>
  <c r="R152" i="9" s="1"/>
  <c r="M152" i="9"/>
  <c r="L152" i="9"/>
  <c r="I152" i="9"/>
  <c r="I159" i="9" l="1"/>
  <c r="R10" i="9" l="1"/>
  <c r="Q151" i="9"/>
  <c r="R151" i="9" s="1"/>
  <c r="M151" i="9"/>
  <c r="L151" i="9"/>
  <c r="I151" i="9"/>
  <c r="H149" i="9"/>
  <c r="G149" i="9"/>
  <c r="J149" i="9"/>
  <c r="K149" i="9"/>
  <c r="N149" i="9"/>
  <c r="O149" i="9"/>
  <c r="P149" i="9"/>
  <c r="F149" i="9"/>
  <c r="M157" i="9"/>
  <c r="L157" i="9"/>
  <c r="I157" i="9"/>
  <c r="R156" i="9"/>
  <c r="M156" i="9"/>
  <c r="L156" i="9"/>
  <c r="I156" i="9"/>
  <c r="Q155" i="9"/>
  <c r="R155" i="9" s="1"/>
  <c r="M155" i="9"/>
  <c r="L155" i="9"/>
  <c r="I155" i="9"/>
  <c r="Q154" i="9"/>
  <c r="R154" i="9" s="1"/>
  <c r="M154" i="9"/>
  <c r="L154" i="9"/>
  <c r="I154" i="9"/>
  <c r="Q153" i="9"/>
  <c r="R153" i="9" s="1"/>
  <c r="M153" i="9"/>
  <c r="L153" i="9"/>
  <c r="I153" i="9"/>
  <c r="Q133" i="9"/>
  <c r="R133" i="9" s="1"/>
  <c r="M133" i="9"/>
  <c r="L133" i="9"/>
  <c r="I133" i="9"/>
  <c r="Q132" i="9"/>
  <c r="R132" i="9" s="1"/>
  <c r="M132" i="9"/>
  <c r="L132" i="9"/>
  <c r="I132" i="9"/>
  <c r="Q131" i="9"/>
  <c r="R131" i="9" s="1"/>
  <c r="M131" i="9"/>
  <c r="L131" i="9"/>
  <c r="I131" i="9"/>
  <c r="Q130" i="9"/>
  <c r="R130" i="9" s="1"/>
  <c r="M130" i="9"/>
  <c r="L130" i="9"/>
  <c r="I130" i="9"/>
  <c r="Q68" i="9"/>
  <c r="R68" i="9" s="1"/>
  <c r="I68" i="9"/>
  <c r="Q78" i="9"/>
  <c r="R78" i="9" s="1"/>
  <c r="I78" i="9"/>
  <c r="Q77" i="9"/>
  <c r="R77" i="9" s="1"/>
  <c r="M77" i="9"/>
  <c r="L77" i="9"/>
  <c r="I77" i="9"/>
  <c r="H106" i="9"/>
  <c r="I107" i="9"/>
  <c r="L107" i="9"/>
  <c r="M107" i="9"/>
  <c r="Q107" i="9"/>
  <c r="R107" i="9" s="1"/>
  <c r="Q158" i="9"/>
  <c r="R158" i="9" s="1"/>
  <c r="Q159" i="9"/>
  <c r="R159" i="9" s="1"/>
  <c r="Q160" i="9"/>
  <c r="Q150" i="9"/>
  <c r="Q147" i="9"/>
  <c r="Q148" i="9"/>
  <c r="Q108" i="9"/>
  <c r="R108" i="9" s="1"/>
  <c r="Q109" i="9"/>
  <c r="Q110" i="9"/>
  <c r="Q111" i="9"/>
  <c r="R111" i="9" s="1"/>
  <c r="Q112" i="9"/>
  <c r="Q113" i="9"/>
  <c r="Q114" i="9"/>
  <c r="Q115" i="9"/>
  <c r="R115" i="9" s="1"/>
  <c r="Q116" i="9"/>
  <c r="Q117" i="9"/>
  <c r="Q118" i="9"/>
  <c r="Q119" i="9"/>
  <c r="R119" i="9" s="1"/>
  <c r="Q120" i="9"/>
  <c r="Q121" i="9"/>
  <c r="R121" i="9" s="1"/>
  <c r="Q122" i="9"/>
  <c r="Q123" i="9"/>
  <c r="R123" i="9" s="1"/>
  <c r="Q124" i="9"/>
  <c r="Q125" i="9"/>
  <c r="Q126" i="9"/>
  <c r="Q127" i="9"/>
  <c r="R127" i="9" s="1"/>
  <c r="Q128" i="9"/>
  <c r="Q129" i="9"/>
  <c r="Q134" i="9"/>
  <c r="Q135" i="9"/>
  <c r="Q136" i="9"/>
  <c r="Q137" i="9"/>
  <c r="Q138" i="9"/>
  <c r="Q139" i="9"/>
  <c r="Q140" i="9"/>
  <c r="Q141" i="9"/>
  <c r="Q142" i="9"/>
  <c r="Q143" i="9"/>
  <c r="Q144" i="9"/>
  <c r="Q145" i="9"/>
  <c r="Q23" i="9"/>
  <c r="Q24" i="9"/>
  <c r="Q25" i="9"/>
  <c r="Q26" i="9"/>
  <c r="Q27" i="9"/>
  <c r="Q28" i="9"/>
  <c r="Q29" i="9"/>
  <c r="Q30" i="9"/>
  <c r="Q31" i="9"/>
  <c r="Q32" i="9"/>
  <c r="Q33" i="9"/>
  <c r="R33" i="9" s="1"/>
  <c r="Q34" i="9"/>
  <c r="Q35" i="9"/>
  <c r="Q36" i="9"/>
  <c r="Q37" i="9"/>
  <c r="R37" i="9" s="1"/>
  <c r="Q38" i="9"/>
  <c r="Q39" i="9"/>
  <c r="Q40" i="9"/>
  <c r="Q41" i="9"/>
  <c r="R41" i="9" s="1"/>
  <c r="Q42" i="9"/>
  <c r="Q43" i="9"/>
  <c r="Q44" i="9"/>
  <c r="Q45" i="9"/>
  <c r="R45" i="9" s="1"/>
  <c r="Q46" i="9"/>
  <c r="Q47" i="9"/>
  <c r="Q48" i="9"/>
  <c r="Q49" i="9"/>
  <c r="R49" i="9" s="1"/>
  <c r="Q50" i="9"/>
  <c r="Q51" i="9"/>
  <c r="Q52" i="9"/>
  <c r="Q53" i="9"/>
  <c r="R53" i="9" s="1"/>
  <c r="Q54" i="9"/>
  <c r="Q55" i="9"/>
  <c r="Q56" i="9"/>
  <c r="Q57" i="9"/>
  <c r="R57" i="9" s="1"/>
  <c r="Q58" i="9"/>
  <c r="Q59" i="9"/>
  <c r="Q60" i="9"/>
  <c r="Q61" i="9"/>
  <c r="R61" i="9" s="1"/>
  <c r="Q62" i="9"/>
  <c r="Q63" i="9"/>
  <c r="Q64" i="9"/>
  <c r="Q65" i="9"/>
  <c r="R65" i="9" s="1"/>
  <c r="Q66" i="9"/>
  <c r="Q67" i="9"/>
  <c r="Q69" i="9"/>
  <c r="Q70" i="9"/>
  <c r="R70" i="9" s="1"/>
  <c r="Q71" i="9"/>
  <c r="Q72" i="9"/>
  <c r="Q73" i="9"/>
  <c r="Q74" i="9"/>
  <c r="R74" i="9" s="1"/>
  <c r="Q75" i="9"/>
  <c r="Q76" i="9"/>
  <c r="Q79" i="9"/>
  <c r="Q80" i="9"/>
  <c r="Q81" i="9"/>
  <c r="Q82" i="9"/>
  <c r="Q83" i="9"/>
  <c r="R83" i="9" s="1"/>
  <c r="Q84" i="9"/>
  <c r="Q85" i="9"/>
  <c r="Q86" i="9"/>
  <c r="Q87" i="9"/>
  <c r="Q88" i="9"/>
  <c r="Q89" i="9"/>
  <c r="Q90" i="9"/>
  <c r="Q91" i="9"/>
  <c r="Q92" i="9"/>
  <c r="Q93" i="9"/>
  <c r="Q94" i="9"/>
  <c r="Q95" i="9"/>
  <c r="Q96" i="9"/>
  <c r="Q97" i="9"/>
  <c r="Q98" i="9"/>
  <c r="Q99" i="9"/>
  <c r="Q100" i="9"/>
  <c r="Q101" i="9"/>
  <c r="Q102" i="9"/>
  <c r="Q103" i="9"/>
  <c r="Q104" i="9"/>
  <c r="Q105" i="9"/>
  <c r="R105" i="9" s="1"/>
  <c r="Q22" i="9"/>
  <c r="Q11" i="9"/>
  <c r="Q12" i="9"/>
  <c r="Q13" i="9"/>
  <c r="R13" i="9" s="1"/>
  <c r="Q14" i="9"/>
  <c r="R14" i="9" s="1"/>
  <c r="Q15" i="9"/>
  <c r="Q16" i="9"/>
  <c r="Q17" i="9"/>
  <c r="R17" i="9" s="1"/>
  <c r="Q18" i="9"/>
  <c r="R18" i="9" s="1"/>
  <c r="Q19" i="9"/>
  <c r="R19" i="9" s="1"/>
  <c r="Q20" i="9"/>
  <c r="R20" i="9" s="1"/>
  <c r="Q9" i="9"/>
  <c r="I23" i="9"/>
  <c r="I24" i="9"/>
  <c r="I25" i="9"/>
  <c r="I26" i="9"/>
  <c r="I27" i="9"/>
  <c r="I28" i="9"/>
  <c r="I29" i="9"/>
  <c r="I30" i="9"/>
  <c r="I31" i="9"/>
  <c r="I32" i="9"/>
  <c r="I33" i="9"/>
  <c r="I34" i="9"/>
  <c r="I35" i="9"/>
  <c r="I36" i="9"/>
  <c r="I37" i="9"/>
  <c r="I38" i="9"/>
  <c r="I39" i="9"/>
  <c r="I40" i="9"/>
  <c r="I41" i="9"/>
  <c r="I42" i="9"/>
  <c r="I43" i="9"/>
  <c r="I44" i="9"/>
  <c r="I45" i="9"/>
  <c r="I46" i="9"/>
  <c r="I47" i="9"/>
  <c r="I48" i="9"/>
  <c r="I49" i="9"/>
  <c r="I50" i="9"/>
  <c r="I51" i="9"/>
  <c r="I52" i="9"/>
  <c r="I53" i="9"/>
  <c r="I54" i="9"/>
  <c r="I55" i="9"/>
  <c r="I56" i="9"/>
  <c r="I57" i="9"/>
  <c r="I58" i="9"/>
  <c r="I59" i="9"/>
  <c r="I60" i="9"/>
  <c r="I61" i="9"/>
  <c r="I62" i="9"/>
  <c r="I63" i="9"/>
  <c r="I64" i="9"/>
  <c r="I65" i="9"/>
  <c r="I66" i="9"/>
  <c r="I67" i="9"/>
  <c r="I69" i="9"/>
  <c r="I70" i="9"/>
  <c r="I71" i="9"/>
  <c r="I72" i="9"/>
  <c r="I73" i="9"/>
  <c r="I74" i="9"/>
  <c r="I75" i="9"/>
  <c r="I76" i="9"/>
  <c r="I79" i="9"/>
  <c r="I80" i="9"/>
  <c r="I81" i="9"/>
  <c r="I82" i="9"/>
  <c r="I83" i="9"/>
  <c r="I84" i="9"/>
  <c r="I85" i="9"/>
  <c r="I86" i="9"/>
  <c r="I87" i="9"/>
  <c r="I88" i="9"/>
  <c r="I89" i="9"/>
  <c r="I90" i="9"/>
  <c r="I91" i="9"/>
  <c r="I92" i="9"/>
  <c r="I93" i="9"/>
  <c r="I94" i="9"/>
  <c r="I95" i="9"/>
  <c r="I96" i="9"/>
  <c r="I97" i="9"/>
  <c r="I98" i="9"/>
  <c r="I99" i="9"/>
  <c r="I100" i="9"/>
  <c r="I101" i="9"/>
  <c r="I102" i="9"/>
  <c r="I103" i="9"/>
  <c r="I104" i="9"/>
  <c r="I105" i="9"/>
  <c r="I22" i="9"/>
  <c r="I10" i="9"/>
  <c r="I11" i="9"/>
  <c r="I12" i="9"/>
  <c r="I13" i="9"/>
  <c r="I14" i="9"/>
  <c r="I15" i="9"/>
  <c r="I16" i="9"/>
  <c r="I17" i="9"/>
  <c r="I18" i="9"/>
  <c r="I19" i="9"/>
  <c r="I20" i="9"/>
  <c r="I9" i="9"/>
  <c r="G161" i="9"/>
  <c r="H161" i="9"/>
  <c r="J161" i="9"/>
  <c r="K161" i="9"/>
  <c r="N161" i="9"/>
  <c r="O161" i="9"/>
  <c r="P161" i="9"/>
  <c r="Q161" i="9"/>
  <c r="S161" i="9"/>
  <c r="T161" i="9"/>
  <c r="U161" i="9"/>
  <c r="V161" i="9"/>
  <c r="F161" i="9"/>
  <c r="G21" i="9"/>
  <c r="H21" i="9"/>
  <c r="J21" i="9"/>
  <c r="K21" i="9"/>
  <c r="N21" i="9"/>
  <c r="O21" i="9"/>
  <c r="P21" i="9"/>
  <c r="F21" i="9"/>
  <c r="M18" i="9"/>
  <c r="L18" i="9"/>
  <c r="M17" i="9"/>
  <c r="L17" i="9"/>
  <c r="R16" i="9"/>
  <c r="M16" i="9"/>
  <c r="L16" i="9"/>
  <c r="R15" i="9"/>
  <c r="M15" i="9"/>
  <c r="L15" i="9"/>
  <c r="M14" i="9"/>
  <c r="L14" i="9"/>
  <c r="M13" i="9"/>
  <c r="L13" i="9"/>
  <c r="R12" i="9"/>
  <c r="M12" i="9"/>
  <c r="L12" i="9"/>
  <c r="R11" i="9"/>
  <c r="M11" i="9"/>
  <c r="L11" i="9"/>
  <c r="M20" i="9"/>
  <c r="L20" i="9"/>
  <c r="R129" i="9"/>
  <c r="I129" i="9"/>
  <c r="I127" i="9"/>
  <c r="R125" i="9"/>
  <c r="I125" i="9"/>
  <c r="I123" i="9"/>
  <c r="I121" i="9"/>
  <c r="I119" i="9"/>
  <c r="R117" i="9"/>
  <c r="I117" i="9"/>
  <c r="I115" i="9"/>
  <c r="R113" i="9"/>
  <c r="I113" i="9"/>
  <c r="I111" i="9"/>
  <c r="R109" i="9"/>
  <c r="I109" i="9"/>
  <c r="R76" i="9"/>
  <c r="R72" i="9"/>
  <c r="R67" i="9"/>
  <c r="R63" i="9"/>
  <c r="R59" i="9"/>
  <c r="R55" i="9"/>
  <c r="R51" i="9"/>
  <c r="R47" i="9"/>
  <c r="R43" i="9"/>
  <c r="R39" i="9"/>
  <c r="R38" i="9"/>
  <c r="R35" i="9"/>
  <c r="G10" i="7"/>
  <c r="H10" i="7"/>
  <c r="J10" i="7"/>
  <c r="K10" i="7"/>
  <c r="N10" i="7"/>
  <c r="O10" i="7"/>
  <c r="P10" i="7"/>
  <c r="Q10" i="7"/>
  <c r="F10" i="7"/>
  <c r="R12" i="7"/>
  <c r="M12" i="7"/>
  <c r="L12" i="7"/>
  <c r="I12" i="7"/>
  <c r="R31" i="9"/>
  <c r="R97" i="9"/>
  <c r="R138" i="9"/>
  <c r="I138" i="9"/>
  <c r="R86" i="9"/>
  <c r="R91" i="9"/>
  <c r="M108" i="9"/>
  <c r="L108" i="9"/>
  <c r="I108" i="9"/>
  <c r="R160" i="9"/>
  <c r="M160" i="9"/>
  <c r="L160" i="9"/>
  <c r="I160" i="9"/>
  <c r="M159" i="9"/>
  <c r="L159" i="9"/>
  <c r="L10" i="9"/>
  <c r="M10" i="9"/>
  <c r="L19" i="9"/>
  <c r="M19" i="9"/>
  <c r="R11" i="7"/>
  <c r="R10" i="7" s="1"/>
  <c r="M11" i="7"/>
  <c r="M10" i="7" s="1"/>
  <c r="L11" i="7"/>
  <c r="L10" i="7" s="1"/>
  <c r="I11" i="7"/>
  <c r="J8" i="9"/>
  <c r="K8" i="9"/>
  <c r="N8" i="9"/>
  <c r="O8" i="9"/>
  <c r="P8" i="9"/>
  <c r="G8" i="9"/>
  <c r="H8" i="9"/>
  <c r="G146" i="9"/>
  <c r="H146" i="9"/>
  <c r="J146" i="9"/>
  <c r="K146" i="9"/>
  <c r="N146" i="9"/>
  <c r="O146" i="9"/>
  <c r="P146" i="9"/>
  <c r="Q146" i="9"/>
  <c r="F146" i="9"/>
  <c r="F106" i="9"/>
  <c r="M158" i="9"/>
  <c r="L158" i="9"/>
  <c r="I158" i="9"/>
  <c r="R150" i="9"/>
  <c r="M150" i="9"/>
  <c r="L150" i="9"/>
  <c r="I150" i="9"/>
  <c r="G8" i="7"/>
  <c r="G7" i="7" s="1"/>
  <c r="H8" i="7"/>
  <c r="J8" i="7"/>
  <c r="K8" i="7"/>
  <c r="K7" i="7" s="1"/>
  <c r="N8" i="7"/>
  <c r="N7" i="7" s="1"/>
  <c r="O8" i="7"/>
  <c r="P8" i="7"/>
  <c r="Q8" i="7"/>
  <c r="Q7" i="7" s="1"/>
  <c r="H7" i="7"/>
  <c r="J7" i="7"/>
  <c r="O7" i="7"/>
  <c r="P7" i="7"/>
  <c r="U10" i="7"/>
  <c r="T10" i="7"/>
  <c r="I10" i="7" l="1"/>
  <c r="Q149" i="9"/>
  <c r="I149" i="9"/>
  <c r="M149" i="9"/>
  <c r="L149" i="9"/>
  <c r="H7" i="9"/>
  <c r="Q8" i="9"/>
  <c r="I21" i="9"/>
  <c r="Q21" i="9"/>
  <c r="G106" i="9"/>
  <c r="G7" i="9" s="1"/>
  <c r="J106" i="9"/>
  <c r="J7" i="9" s="1"/>
  <c r="K106" i="9"/>
  <c r="K7" i="9" s="1"/>
  <c r="N106" i="9"/>
  <c r="N7" i="9" s="1"/>
  <c r="O106" i="9"/>
  <c r="O7" i="9" s="1"/>
  <c r="P106" i="9"/>
  <c r="P7" i="9" s="1"/>
  <c r="Q106" i="9"/>
  <c r="S21" i="9"/>
  <c r="T21" i="9"/>
  <c r="U21" i="9"/>
  <c r="V21" i="9"/>
  <c r="R145" i="9"/>
  <c r="I145" i="9"/>
  <c r="R144" i="9"/>
  <c r="I144" i="9"/>
  <c r="R143" i="9"/>
  <c r="I143" i="9"/>
  <c r="R142" i="9"/>
  <c r="I142" i="9"/>
  <c r="R141" i="9"/>
  <c r="I141" i="9"/>
  <c r="R140" i="9"/>
  <c r="I140" i="9"/>
  <c r="R139" i="9"/>
  <c r="I139" i="9"/>
  <c r="R137" i="9"/>
  <c r="I137" i="9"/>
  <c r="R136" i="9"/>
  <c r="I136" i="9"/>
  <c r="R135" i="9"/>
  <c r="I135" i="9"/>
  <c r="R134" i="9"/>
  <c r="I134" i="9"/>
  <c r="R128" i="9"/>
  <c r="I128" i="9"/>
  <c r="R126" i="9"/>
  <c r="I126" i="9"/>
  <c r="R124" i="9"/>
  <c r="I124" i="9"/>
  <c r="R122" i="9"/>
  <c r="I122" i="9"/>
  <c r="R120" i="9"/>
  <c r="I120" i="9"/>
  <c r="R118" i="9"/>
  <c r="I118" i="9"/>
  <c r="R116" i="9"/>
  <c r="I116" i="9"/>
  <c r="R114" i="9"/>
  <c r="I114" i="9"/>
  <c r="R112" i="9"/>
  <c r="I112" i="9"/>
  <c r="R110" i="9"/>
  <c r="I110" i="9"/>
  <c r="R104" i="9"/>
  <c r="R103" i="9"/>
  <c r="R102" i="9"/>
  <c r="R101" i="9"/>
  <c r="R100" i="9"/>
  <c r="R99" i="9"/>
  <c r="R98" i="9"/>
  <c r="R96" i="9"/>
  <c r="R95" i="9"/>
  <c r="R94" i="9"/>
  <c r="R93" i="9"/>
  <c r="R92" i="9"/>
  <c r="R90" i="9"/>
  <c r="R89" i="9"/>
  <c r="R88" i="9"/>
  <c r="R87" i="9"/>
  <c r="R85" i="9"/>
  <c r="R84" i="9"/>
  <c r="R82" i="9"/>
  <c r="R81" i="9"/>
  <c r="R80" i="9"/>
  <c r="R79" i="9"/>
  <c r="R75" i="9"/>
  <c r="R73" i="9"/>
  <c r="R71" i="9"/>
  <c r="R69" i="9"/>
  <c r="R66" i="9"/>
  <c r="R64" i="9"/>
  <c r="R62" i="9"/>
  <c r="R60" i="9"/>
  <c r="R58" i="9"/>
  <c r="R56" i="9"/>
  <c r="R54" i="9"/>
  <c r="R52" i="9"/>
  <c r="R50" i="9"/>
  <c r="R48" i="9"/>
  <c r="R46" i="9"/>
  <c r="R44" i="9"/>
  <c r="R42" i="9"/>
  <c r="R40" i="9"/>
  <c r="R36" i="9"/>
  <c r="R34" i="9"/>
  <c r="R32" i="9"/>
  <c r="R30" i="9"/>
  <c r="R29" i="9"/>
  <c r="R28" i="9"/>
  <c r="R27" i="9"/>
  <c r="R26" i="9"/>
  <c r="R25" i="9"/>
  <c r="M25" i="9"/>
  <c r="L25" i="9"/>
  <c r="R24" i="9"/>
  <c r="M24" i="9"/>
  <c r="L24" i="9"/>
  <c r="R23" i="9"/>
  <c r="R22" i="9"/>
  <c r="M22" i="9"/>
  <c r="L22" i="9"/>
  <c r="Q7" i="9" l="1"/>
  <c r="M21" i="9"/>
  <c r="L21" i="9"/>
  <c r="R21" i="9"/>
  <c r="I147" i="9"/>
  <c r="L147" i="9"/>
  <c r="L146" i="9" s="1"/>
  <c r="M147" i="9"/>
  <c r="R147" i="9"/>
  <c r="R9" i="9"/>
  <c r="R8" i="9" s="1"/>
  <c r="M9" i="9"/>
  <c r="M8" i="9" s="1"/>
  <c r="L9" i="9"/>
  <c r="R165" i="9"/>
  <c r="M165" i="9"/>
  <c r="L165" i="9"/>
  <c r="I165" i="9"/>
  <c r="R164" i="9"/>
  <c r="M164" i="9"/>
  <c r="L164" i="9"/>
  <c r="I164" i="9"/>
  <c r="R163" i="9"/>
  <c r="M163" i="9"/>
  <c r="L163" i="9"/>
  <c r="I163" i="9"/>
  <c r="R162" i="9"/>
  <c r="R161" i="9" s="1"/>
  <c r="M162" i="9"/>
  <c r="M161" i="9" s="1"/>
  <c r="L162" i="9"/>
  <c r="L161" i="9" s="1"/>
  <c r="U149" i="9"/>
  <c r="T149" i="9"/>
  <c r="R148" i="9"/>
  <c r="M148" i="9"/>
  <c r="L148" i="9"/>
  <c r="I148" i="9"/>
  <c r="U146" i="9"/>
  <c r="T146" i="9"/>
  <c r="M106" i="9"/>
  <c r="L106" i="9"/>
  <c r="I106" i="9"/>
  <c r="U106" i="9"/>
  <c r="T106" i="9"/>
  <c r="R12" i="13"/>
  <c r="M12" i="13"/>
  <c r="L12" i="13"/>
  <c r="I12" i="13"/>
  <c r="R11" i="13"/>
  <c r="M11" i="13"/>
  <c r="L11" i="13"/>
  <c r="I11" i="13"/>
  <c r="R10" i="13"/>
  <c r="M10" i="13"/>
  <c r="L10" i="13"/>
  <c r="I10" i="13"/>
  <c r="R9" i="13"/>
  <c r="M9" i="13"/>
  <c r="L9" i="13"/>
  <c r="I9" i="13"/>
  <c r="I8" i="13" s="1"/>
  <c r="U8" i="13"/>
  <c r="T8" i="13"/>
  <c r="T7" i="13" s="1"/>
  <c r="H8" i="13"/>
  <c r="G8" i="13"/>
  <c r="G7" i="13" s="1"/>
  <c r="F8" i="13"/>
  <c r="F7" i="13" s="1"/>
  <c r="U7" i="13"/>
  <c r="L7" i="13"/>
  <c r="K7" i="13"/>
  <c r="J7" i="13"/>
  <c r="H7" i="13"/>
  <c r="R12" i="12"/>
  <c r="M12" i="12"/>
  <c r="L12" i="12"/>
  <c r="I12" i="12"/>
  <c r="R11" i="12"/>
  <c r="M11" i="12"/>
  <c r="L11" i="12"/>
  <c r="I11" i="12"/>
  <c r="R10" i="12"/>
  <c r="M10" i="12"/>
  <c r="L10" i="12"/>
  <c r="I10" i="12"/>
  <c r="R9" i="12"/>
  <c r="M9" i="12"/>
  <c r="L9" i="12"/>
  <c r="I9" i="12"/>
  <c r="U8" i="12"/>
  <c r="T8" i="12"/>
  <c r="I8" i="12"/>
  <c r="I7" i="12" s="1"/>
  <c r="H8" i="12"/>
  <c r="G8" i="12"/>
  <c r="F8" i="12"/>
  <c r="F7" i="12" s="1"/>
  <c r="L7" i="12"/>
  <c r="U7" i="12"/>
  <c r="T7" i="12"/>
  <c r="K7" i="12"/>
  <c r="J7" i="12"/>
  <c r="H7" i="12"/>
  <c r="G7" i="12"/>
  <c r="U8" i="9"/>
  <c r="U7" i="9" s="1"/>
  <c r="T8" i="9"/>
  <c r="T7" i="9" s="1"/>
  <c r="F8" i="9"/>
  <c r="F7" i="9" s="1"/>
  <c r="R9" i="7"/>
  <c r="R8" i="7" s="1"/>
  <c r="R7" i="7" s="1"/>
  <c r="M9" i="7"/>
  <c r="M8" i="7" s="1"/>
  <c r="M7" i="7" s="1"/>
  <c r="L9" i="7"/>
  <c r="L8" i="7" s="1"/>
  <c r="L7" i="7" s="1"/>
  <c r="M146" i="9" l="1"/>
  <c r="I161" i="9"/>
  <c r="M7" i="9"/>
  <c r="I146" i="9"/>
  <c r="R146" i="9"/>
  <c r="I8" i="9"/>
  <c r="R149" i="9"/>
  <c r="L8" i="9"/>
  <c r="L7" i="9" s="1"/>
  <c r="R106" i="9"/>
  <c r="I7" i="13"/>
  <c r="I7" i="9" l="1"/>
  <c r="R7" i="9"/>
  <c r="I9" i="7"/>
  <c r="I8" i="7" s="1"/>
  <c r="I7" i="7" s="1"/>
  <c r="U8" i="7"/>
  <c r="T8" i="7"/>
  <c r="F8" i="7"/>
  <c r="F7" i="7" s="1"/>
  <c r="T7" i="7" l="1"/>
  <c r="U7" i="7"/>
</calcChain>
</file>

<file path=xl/sharedStrings.xml><?xml version="1.0" encoding="utf-8"?>
<sst xmlns="http://schemas.openxmlformats.org/spreadsheetml/2006/main" count="775" uniqueCount="193">
  <si>
    <t>상임위 조정액</t>
    <phoneticPr fontId="2" type="noConversion"/>
  </si>
  <si>
    <t>감액</t>
    <phoneticPr fontId="2" type="noConversion"/>
  </si>
  <si>
    <t>증액</t>
    <phoneticPr fontId="2" type="noConversion"/>
  </si>
  <si>
    <t>비  고</t>
    <phoneticPr fontId="2" type="noConversion"/>
  </si>
  <si>
    <t>도 비</t>
    <phoneticPr fontId="2" type="noConversion"/>
  </si>
  <si>
    <t>합   계</t>
    <phoneticPr fontId="2" type="noConversion"/>
  </si>
  <si>
    <t>국비 등</t>
    <phoneticPr fontId="2" type="noConversion"/>
  </si>
  <si>
    <t>검 증</t>
    <phoneticPr fontId="2" type="noConversion"/>
  </si>
  <si>
    <t>국비</t>
    <phoneticPr fontId="2" type="noConversion"/>
  </si>
  <si>
    <t>사업명</t>
    <phoneticPr fontId="6" type="noConversion"/>
  </si>
  <si>
    <t>부서명</t>
    <phoneticPr fontId="6" type="noConversion"/>
  </si>
  <si>
    <t>위원회</t>
    <phoneticPr fontId="6" type="noConversion"/>
  </si>
  <si>
    <t>예산안
페이지</t>
    <phoneticPr fontId="6" type="noConversion"/>
  </si>
  <si>
    <t>비  고</t>
    <phoneticPr fontId="6" type="noConversion"/>
  </si>
  <si>
    <t>재원</t>
    <phoneticPr fontId="6" type="noConversion"/>
  </si>
  <si>
    <t>안전행정실</t>
    <phoneticPr fontId="6" type="noConversion"/>
  </si>
  <si>
    <t>□세입예산</t>
    <phoneticPr fontId="6" type="noConversion"/>
  </si>
  <si>
    <t>상임위 수정
예산안
(마=가+라)</t>
    <phoneticPr fontId="6" type="noConversion"/>
  </si>
  <si>
    <t>추가</t>
    <phoneticPr fontId="2" type="noConversion"/>
  </si>
  <si>
    <t>예결위 수정
예산안
(바=가+마)</t>
    <phoneticPr fontId="6" type="noConversion"/>
  </si>
  <si>
    <t>동의 대상</t>
    <phoneticPr fontId="2" type="noConversion"/>
  </si>
  <si>
    <t>상임위 재원별 증감액</t>
    <phoneticPr fontId="6" type="noConversion"/>
  </si>
  <si>
    <t>(단위 : 천원)</t>
    <phoneticPr fontId="6" type="noConversion"/>
  </si>
  <si>
    <t>기 금 명</t>
    <phoneticPr fontId="2" type="noConversion"/>
  </si>
  <si>
    <t>2014년도 경기도 기금 지출 수정(안)</t>
    <phoneticPr fontId="6" type="noConversion"/>
  </si>
  <si>
    <t>2014년도 경기도 일반회계 세입 예산 수정(안)</t>
    <phoneticPr fontId="6" type="noConversion"/>
  </si>
  <si>
    <t>2014년도 경기도 기금 수입 수정(안)</t>
    <phoneticPr fontId="6" type="noConversion"/>
  </si>
  <si>
    <t>예산안
(가)</t>
    <phoneticPr fontId="6" type="noConversion"/>
  </si>
  <si>
    <t>상임위 예산안 
조정액(라)</t>
    <phoneticPr fontId="6" type="noConversion"/>
  </si>
  <si>
    <t>예결위 예산안 
조정액(마)</t>
    <phoneticPr fontId="6" type="noConversion"/>
  </si>
  <si>
    <t>행정자치위원회</t>
    <phoneticPr fontId="6" type="noConversion"/>
  </si>
  <si>
    <t>자치행정국</t>
    <phoneticPr fontId="6" type="noConversion"/>
  </si>
  <si>
    <t>소방재난본부</t>
    <phoneticPr fontId="6" type="noConversion"/>
  </si>
  <si>
    <t>북부소방본부</t>
    <phoneticPr fontId="6" type="noConversion"/>
  </si>
  <si>
    <t>소방학교</t>
    <phoneticPr fontId="6" type="noConversion"/>
  </si>
  <si>
    <t>□세출예산</t>
    <phoneticPr fontId="6" type="noConversion"/>
  </si>
  <si>
    <t>총무과</t>
    <phoneticPr fontId="2" type="noConversion"/>
  </si>
  <si>
    <t>노조사무실 컴퓨터 구입</t>
    <phoneticPr fontId="2" type="noConversion"/>
  </si>
  <si>
    <t>추가</t>
    <phoneticPr fontId="2" type="noConversion"/>
  </si>
  <si>
    <t>자치행정과</t>
    <phoneticPr fontId="2" type="noConversion"/>
  </si>
  <si>
    <t>비상기획담당관</t>
    <phoneticPr fontId="2" type="noConversion"/>
  </si>
  <si>
    <t>민방위 시설장비 확충</t>
    <phoneticPr fontId="2" type="noConversion"/>
  </si>
  <si>
    <t>소방행정기획과</t>
    <phoneticPr fontId="2" type="noConversion"/>
  </si>
  <si>
    <t>고양 화전 119안전센터</t>
    <phoneticPr fontId="2" type="noConversion"/>
  </si>
  <si>
    <t>양주 장흥 119안전센터 설계비</t>
    <phoneticPr fontId="2" type="noConversion"/>
  </si>
  <si>
    <t>소방학교</t>
    <phoneticPr fontId="2" type="noConversion"/>
  </si>
  <si>
    <t>인재개발원</t>
    <phoneticPr fontId="6" type="noConversion"/>
  </si>
  <si>
    <t>행정자치위원회</t>
    <phoneticPr fontId="6" type="noConversion"/>
  </si>
  <si>
    <t>특별사법경찰단</t>
    <phoneticPr fontId="2" type="noConversion"/>
  </si>
  <si>
    <t>소방행정과</t>
    <phoneticPr fontId="2" type="noConversion"/>
  </si>
  <si>
    <t>전문화 위탁교육</t>
    <phoneticPr fontId="2" type="noConversion"/>
  </si>
  <si>
    <t>대학원 위탁교육 32명</t>
    <phoneticPr fontId="2" type="noConversion"/>
  </si>
  <si>
    <t>자체</t>
    <phoneticPr fontId="2" type="noConversion"/>
  </si>
  <si>
    <t>소방공통 피복비</t>
    <phoneticPr fontId="2" type="noConversion"/>
  </si>
  <si>
    <t>신설 기동복 3벌/1인</t>
    <phoneticPr fontId="2" type="noConversion"/>
  </si>
  <si>
    <t>소방서 PTSD 심리치유실 설치</t>
    <phoneticPr fontId="2" type="noConversion"/>
  </si>
  <si>
    <t>19개소 추가설치</t>
    <phoneticPr fontId="2" type="noConversion"/>
  </si>
  <si>
    <t>소방서 PTSD 측정장비 등 물품구입</t>
    <phoneticPr fontId="2" type="noConversion"/>
  </si>
  <si>
    <t>19개소 추가설치 물품 등</t>
    <phoneticPr fontId="2" type="noConversion"/>
  </si>
  <si>
    <t>추가</t>
    <phoneticPr fontId="2" type="noConversion"/>
  </si>
  <si>
    <t>소방발전 연구용역비</t>
    <phoneticPr fontId="2" type="noConversion"/>
  </si>
  <si>
    <t>소방조직 발전방향 등</t>
    <phoneticPr fontId="2" type="noConversion"/>
  </si>
  <si>
    <t>30년 이상 장기근속 공무원 국외시찰</t>
    <phoneticPr fontId="2" type="noConversion"/>
  </si>
  <si>
    <t>18명 추가</t>
    <phoneticPr fontId="2" type="noConversion"/>
  </si>
  <si>
    <t>장기근속 공무원 표창</t>
    <phoneticPr fontId="2" type="noConversion"/>
  </si>
  <si>
    <t>재난대응과</t>
    <phoneticPr fontId="2" type="noConversion"/>
  </si>
  <si>
    <t>무인파괴방수차 등 소방차량 보강</t>
    <phoneticPr fontId="2" type="noConversion"/>
  </si>
  <si>
    <t>고가사다리차 2대</t>
    <phoneticPr fontId="2" type="noConversion"/>
  </si>
  <si>
    <t>특수대응단</t>
    <phoneticPr fontId="2" type="noConversion"/>
  </si>
  <si>
    <t>특수대응단 훈련시설 및 사무공간 설치</t>
    <phoneticPr fontId="2" type="noConversion"/>
  </si>
  <si>
    <t>훈련시설 및 사무공간 부족</t>
    <phoneticPr fontId="2" type="noConversion"/>
  </si>
  <si>
    <t>광역소방활동 행정업무추진</t>
    <phoneticPr fontId="2" type="noConversion"/>
  </si>
  <si>
    <t>본부장 직급상향(2급→1급)</t>
    <phoneticPr fontId="2" type="noConversion"/>
  </si>
  <si>
    <t>수원소방서</t>
    <phoneticPr fontId="2" type="noConversion"/>
  </si>
  <si>
    <t>소방특수시책 업무추진</t>
    <phoneticPr fontId="2" type="noConversion"/>
  </si>
  <si>
    <t xml:space="preserve">재난관리 등 소방업무 증가 </t>
    <phoneticPr fontId="2" type="noConversion"/>
  </si>
  <si>
    <t>성남소방서</t>
    <phoneticPr fontId="2" type="noConversion"/>
  </si>
  <si>
    <t>분당소방서</t>
    <phoneticPr fontId="2" type="noConversion"/>
  </si>
  <si>
    <t>부천소방서</t>
    <phoneticPr fontId="2" type="noConversion"/>
  </si>
  <si>
    <t>안양소방서</t>
    <phoneticPr fontId="2" type="noConversion"/>
  </si>
  <si>
    <t>안산소방서</t>
    <phoneticPr fontId="2" type="noConversion"/>
  </si>
  <si>
    <t>용인소방서</t>
    <phoneticPr fontId="2" type="noConversion"/>
  </si>
  <si>
    <t>평택소방서</t>
    <phoneticPr fontId="2" type="noConversion"/>
  </si>
  <si>
    <t>송탄소방서</t>
    <phoneticPr fontId="2" type="noConversion"/>
  </si>
  <si>
    <t>광명소방서</t>
    <phoneticPr fontId="2" type="noConversion"/>
  </si>
  <si>
    <t>시흥소방서</t>
    <phoneticPr fontId="2" type="noConversion"/>
  </si>
  <si>
    <t>군포소방서</t>
    <phoneticPr fontId="2" type="noConversion"/>
  </si>
  <si>
    <t>화성소방서</t>
    <phoneticPr fontId="2" type="noConversion"/>
  </si>
  <si>
    <t>이천소방서</t>
    <phoneticPr fontId="2" type="noConversion"/>
  </si>
  <si>
    <t>김포소방서</t>
    <phoneticPr fontId="2" type="noConversion"/>
  </si>
  <si>
    <t>광주소방서</t>
    <phoneticPr fontId="2" type="noConversion"/>
  </si>
  <si>
    <t>안성소방서</t>
    <phoneticPr fontId="2" type="noConversion"/>
  </si>
  <si>
    <t>하남소방서</t>
    <phoneticPr fontId="2" type="noConversion"/>
  </si>
  <si>
    <t>의왕소방서</t>
    <phoneticPr fontId="2" type="noConversion"/>
  </si>
  <si>
    <t>오산소방서</t>
    <phoneticPr fontId="2" type="noConversion"/>
  </si>
  <si>
    <t>여주소방서</t>
    <phoneticPr fontId="2" type="noConversion"/>
  </si>
  <si>
    <t>양평소방서</t>
    <phoneticPr fontId="2" type="noConversion"/>
  </si>
  <si>
    <t>과천소방서</t>
    <phoneticPr fontId="2" type="noConversion"/>
  </si>
  <si>
    <t>소방피복 소독 건조기</t>
    <phoneticPr fontId="2" type="noConversion"/>
  </si>
  <si>
    <t>소방대원 안전관리</t>
    <phoneticPr fontId="2" type="noConversion"/>
  </si>
  <si>
    <t>추가</t>
    <phoneticPr fontId="2" type="noConversion"/>
  </si>
  <si>
    <t>북부소방본부ㆍ의정부소방서 합동청사 건립</t>
    <phoneticPr fontId="2" type="noConversion"/>
  </si>
  <si>
    <t>부지매입 계약금</t>
    <phoneticPr fontId="2" type="noConversion"/>
  </si>
  <si>
    <t>자체</t>
    <phoneticPr fontId="2" type="noConversion"/>
  </si>
  <si>
    <t>남양주소방서</t>
    <phoneticPr fontId="2" type="noConversion"/>
  </si>
  <si>
    <t>원거리근무자 생활관 확보</t>
    <phoneticPr fontId="2" type="noConversion"/>
  </si>
  <si>
    <t>포천소방서</t>
    <phoneticPr fontId="2" type="noConversion"/>
  </si>
  <si>
    <t>고양소방서</t>
    <phoneticPr fontId="2" type="noConversion"/>
  </si>
  <si>
    <t>소방특수시책 업무추진</t>
    <phoneticPr fontId="2" type="noConversion"/>
  </si>
  <si>
    <t xml:space="preserve">재난관리 등 소방업무 증가 </t>
    <phoneticPr fontId="2" type="noConversion"/>
  </si>
  <si>
    <t>일산소방서</t>
    <phoneticPr fontId="2" type="noConversion"/>
  </si>
  <si>
    <t>의정부소방서</t>
    <phoneticPr fontId="2" type="noConversion"/>
  </si>
  <si>
    <t>파주소방서</t>
    <phoneticPr fontId="2" type="noConversion"/>
  </si>
  <si>
    <t>구리소방서</t>
    <phoneticPr fontId="2" type="noConversion"/>
  </si>
  <si>
    <t>양주소방서</t>
    <phoneticPr fontId="2" type="noConversion"/>
  </si>
  <si>
    <t>동두천소방서</t>
    <phoneticPr fontId="2" type="noConversion"/>
  </si>
  <si>
    <t>가평소방서</t>
    <phoneticPr fontId="2" type="noConversion"/>
  </si>
  <si>
    <t>연천소방서</t>
    <phoneticPr fontId="2" type="noConversion"/>
  </si>
  <si>
    <t>소방피복 소독 건조기</t>
    <phoneticPr fontId="2" type="noConversion"/>
  </si>
  <si>
    <t>소방대원 안전관리</t>
    <phoneticPr fontId="2" type="noConversion"/>
  </si>
  <si>
    <t>일제강점기 여자근로정신대 피해자 지원</t>
    <phoneticPr fontId="2" type="noConversion"/>
  </si>
  <si>
    <t>재난대책담당관</t>
    <phoneticPr fontId="2" type="noConversion"/>
  </si>
  <si>
    <r>
      <t>공익근무요원 보상금</t>
    </r>
    <r>
      <rPr>
        <sz val="10"/>
        <color theme="1"/>
        <rFont val="맑은 고딕"/>
        <family val="3"/>
        <charset val="129"/>
      </rPr>
      <t>→사회복무요원 보상금</t>
    </r>
    <phoneticPr fontId="2" type="noConversion"/>
  </si>
  <si>
    <t>경기도인재개발원</t>
    <phoneticPr fontId="2" type="noConversion"/>
  </si>
  <si>
    <t>행정관리담당관</t>
    <phoneticPr fontId="2" type="noConversion"/>
  </si>
  <si>
    <t>북부청사 부설주차장 관리시스템 설치공사</t>
    <phoneticPr fontId="2" type="noConversion"/>
  </si>
  <si>
    <t>외국 소방공무원 연수과정 운영</t>
    <phoneticPr fontId="2" type="noConversion"/>
  </si>
  <si>
    <t>PTSD 예방 산책로 조성</t>
    <phoneticPr fontId="2" type="noConversion"/>
  </si>
  <si>
    <t>추가</t>
    <phoneticPr fontId="6" type="noConversion"/>
  </si>
  <si>
    <t>구내식당 임대료</t>
    <phoneticPr fontId="2" type="noConversion"/>
  </si>
  <si>
    <t>인재개발원</t>
    <phoneticPr fontId="6" type="noConversion"/>
  </si>
  <si>
    <t>인재개발원</t>
    <phoneticPr fontId="2" type="noConversion"/>
  </si>
  <si>
    <t>강의용 방송장비 이전설치</t>
    <phoneticPr fontId="2" type="noConversion"/>
  </si>
  <si>
    <t>강의실 및 숙소 교육지자재 구입(책상 등)</t>
    <phoneticPr fontId="2" type="noConversion"/>
  </si>
  <si>
    <t xml:space="preserve">중국공무원 교류연수 추진 </t>
    <phoneticPr fontId="2" type="noConversion"/>
  </si>
  <si>
    <t>도-시군 연계사이버 교육운영</t>
    <phoneticPr fontId="2" type="noConversion"/>
  </si>
  <si>
    <t>비상기획담당관</t>
    <phoneticPr fontId="2" type="noConversion"/>
  </si>
  <si>
    <t>접경지역 주민대피시설 확충</t>
    <phoneticPr fontId="2" type="noConversion"/>
  </si>
  <si>
    <t>경기도마을만들 사업지원</t>
    <phoneticPr fontId="2" type="noConversion"/>
  </si>
  <si>
    <t>추가</t>
    <phoneticPr fontId="2" type="noConversion"/>
  </si>
  <si>
    <t>비상기획담당관</t>
    <phoneticPr fontId="2" type="noConversion"/>
  </si>
  <si>
    <t>향토예비군 장비구입 지원</t>
    <phoneticPr fontId="2" type="noConversion"/>
  </si>
  <si>
    <t>안보재난장비 전시회 운영비</t>
    <phoneticPr fontId="2" type="noConversion"/>
  </si>
  <si>
    <r>
      <t>경기도자율방재단 연합회 운영지원
(과목변경 : 기타보상금</t>
    </r>
    <r>
      <rPr>
        <sz val="10"/>
        <color theme="1"/>
        <rFont val="맑은 고딕"/>
        <family val="3"/>
        <charset val="129"/>
      </rPr>
      <t>→민간경상보조금)</t>
    </r>
    <phoneticPr fontId="2" type="noConversion"/>
  </si>
  <si>
    <t>추가</t>
    <phoneticPr fontId="2" type="noConversion"/>
  </si>
  <si>
    <t>수사장비 구입비(수갑등)</t>
    <phoneticPr fontId="2" type="noConversion"/>
  </si>
  <si>
    <t>기획단속 업무 추진 매식비</t>
    <phoneticPr fontId="2" type="noConversion"/>
  </si>
  <si>
    <t>북부지역 소방행정 업무추진비</t>
    <phoneticPr fontId="2" type="noConversion"/>
  </si>
  <si>
    <t>광명소방서</t>
    <phoneticPr fontId="2" type="noConversion"/>
  </si>
  <si>
    <t>구급소독실 설치 공사</t>
    <phoneticPr fontId="2" type="noConversion"/>
  </si>
  <si>
    <t>반월 119안전센터 신축</t>
    <phoneticPr fontId="2" type="noConversion"/>
  </si>
  <si>
    <t>내동 119 안전센터 신축</t>
    <phoneticPr fontId="2" type="noConversion"/>
  </si>
  <si>
    <t>의왕소방안전체험실 운영</t>
    <phoneticPr fontId="2" type="noConversion"/>
  </si>
  <si>
    <t>체육시설 설치 공사</t>
    <phoneticPr fontId="2" type="noConversion"/>
  </si>
  <si>
    <t>도-시군 통합사이버.모바일 교육 부담금</t>
    <phoneticPr fontId="2" type="noConversion"/>
  </si>
  <si>
    <t>소방청사 청소용역</t>
    <phoneticPr fontId="2" type="noConversion"/>
  </si>
  <si>
    <t>부천소방서</t>
    <phoneticPr fontId="2" type="noConversion"/>
  </si>
  <si>
    <t>안양소방서</t>
    <phoneticPr fontId="2" type="noConversion"/>
  </si>
  <si>
    <t>안산소방서</t>
    <phoneticPr fontId="2" type="noConversion"/>
  </si>
  <si>
    <t>용인소방서</t>
    <phoneticPr fontId="2" type="noConversion"/>
  </si>
  <si>
    <t>평택소방서</t>
    <phoneticPr fontId="2" type="noConversion"/>
  </si>
  <si>
    <t>송탄소방서</t>
    <phoneticPr fontId="2" type="noConversion"/>
  </si>
  <si>
    <t>광명소방서</t>
    <phoneticPr fontId="2" type="noConversion"/>
  </si>
  <si>
    <t>시흥소방서</t>
    <phoneticPr fontId="2" type="noConversion"/>
  </si>
  <si>
    <t>군포소방서</t>
    <phoneticPr fontId="2" type="noConversion"/>
  </si>
  <si>
    <t>화성소방서</t>
    <phoneticPr fontId="2" type="noConversion"/>
  </si>
  <si>
    <t>이천소방서</t>
    <phoneticPr fontId="2" type="noConversion"/>
  </si>
  <si>
    <t>김포소방서</t>
    <phoneticPr fontId="2" type="noConversion"/>
  </si>
  <si>
    <t>광주소방서</t>
    <phoneticPr fontId="2" type="noConversion"/>
  </si>
  <si>
    <t>안성소방서</t>
    <phoneticPr fontId="2" type="noConversion"/>
  </si>
  <si>
    <t>하남소방서</t>
    <phoneticPr fontId="2" type="noConversion"/>
  </si>
  <si>
    <t>의왕소방서</t>
    <phoneticPr fontId="2" type="noConversion"/>
  </si>
  <si>
    <t>오산소방서</t>
    <phoneticPr fontId="2" type="noConversion"/>
  </si>
  <si>
    <t>양평소방서</t>
    <phoneticPr fontId="2" type="noConversion"/>
  </si>
  <si>
    <t>일산소방서</t>
    <phoneticPr fontId="2" type="noConversion"/>
  </si>
  <si>
    <t>의정부소방서</t>
    <phoneticPr fontId="2" type="noConversion"/>
  </si>
  <si>
    <t>양주소방서</t>
    <phoneticPr fontId="2" type="noConversion"/>
  </si>
  <si>
    <t>마을 지도자, 주민대상 교육사업(자체사업)</t>
    <phoneticPr fontId="2" type="noConversion"/>
  </si>
  <si>
    <t>마을만들기 컨설팅 지원사업(자체사업)</t>
    <phoneticPr fontId="2" type="noConversion"/>
  </si>
  <si>
    <t>마을공동체계획 수립 지원</t>
    <phoneticPr fontId="2" type="noConversion"/>
  </si>
  <si>
    <t>재난대책담당관</t>
    <phoneticPr fontId="2" type="noConversion"/>
  </si>
  <si>
    <t>과목변경</t>
    <phoneticPr fontId="2" type="noConversion"/>
  </si>
  <si>
    <t>금곡안전센터 독신자 숙소 증축</t>
    <phoneticPr fontId="2" type="noConversion"/>
  </si>
  <si>
    <t>365언제나 경기도청 민원센터 운영</t>
    <phoneticPr fontId="2" type="noConversion"/>
  </si>
  <si>
    <t>수사센터(11개소) 운영비</t>
    <phoneticPr fontId="2" type="noConversion"/>
  </si>
  <si>
    <t>경기도마을만들기 지원센터(인건비)</t>
    <phoneticPr fontId="2" type="noConversion"/>
  </si>
  <si>
    <t>경기도마을 협력네크워크 구축(지원센터 사업비)</t>
    <phoneticPr fontId="2" type="noConversion"/>
  </si>
  <si>
    <t>경기도마을만들기 홍보(지원센터 사업비)</t>
    <phoneticPr fontId="2" type="noConversion"/>
  </si>
  <si>
    <t>경기도마을DB구축 활용(지원센터 사업비)</t>
    <phoneticPr fontId="2" type="noConversion"/>
  </si>
  <si>
    <t>경기도마을만들기 전문가인력관리(지원센터 사업비)</t>
    <phoneticPr fontId="2" type="noConversion"/>
  </si>
  <si>
    <t>자기차량 손해보험 부담금 등</t>
    <phoneticPr fontId="2" type="noConversion"/>
  </si>
  <si>
    <t>해당없음</t>
    <phoneticPr fontId="2" type="noConversion"/>
  </si>
  <si>
    <t>경기도자원봉사센터 지원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</si>
</sst>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\△#,##0"/>
    <numFmt numFmtId="177" formatCode="#,##0;[Red]&quot;△&quot;#,##0"/>
  </numFmts>
  <fonts count="3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0"/>
      <color theme="1"/>
      <name val="돋움"/>
      <family val="3"/>
      <charset val="129"/>
    </font>
    <font>
      <b/>
      <sz val="9"/>
      <color rgb="FFFF0000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3"/>
      <color indexed="12"/>
      <name val="굴림체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0"/>
      <color rgb="FFFF0000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0"/>
      <color rgb="FFFF0000"/>
      <name val="맑은 고딕"/>
      <family val="3"/>
      <charset val="129"/>
      <scheme val="minor"/>
    </font>
  </fonts>
  <fills count="28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/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2" borderId="5" applyNumberFormat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3" fillId="23" borderId="6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9" borderId="5" applyNumberFormat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22" borderId="13" applyNumberFormat="0" applyAlignment="0" applyProtection="0">
      <alignment vertical="center"/>
    </xf>
  </cellStyleXfs>
  <cellXfs count="92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 shrinkToFit="1"/>
    </xf>
    <xf numFmtId="0" fontId="4" fillId="0" borderId="1" xfId="0" applyFont="1" applyBorder="1" applyAlignment="1">
      <alignment vertical="center" shrinkToFit="1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vertical="center" shrinkToFi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176" fontId="4" fillId="0" borderId="1" xfId="1" applyNumberFormat="1" applyFont="1" applyBorder="1" applyAlignment="1">
      <alignment horizontal="right" vertical="center" shrinkToFit="1"/>
    </xf>
    <xf numFmtId="177" fontId="5" fillId="3" borderId="1" xfId="1" applyNumberFormat="1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177" fontId="5" fillId="4" borderId="1" xfId="1" applyNumberFormat="1" applyFont="1" applyFill="1" applyBorder="1" applyAlignment="1">
      <alignment horizontal="center" vertical="center" shrinkToFit="1"/>
    </xf>
    <xf numFmtId="0" fontId="3" fillId="0" borderId="0" xfId="0" applyFont="1" applyFill="1">
      <alignment vertical="center"/>
    </xf>
    <xf numFmtId="0" fontId="4" fillId="0" borderId="4" xfId="0" applyFont="1" applyFill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shrinkToFit="1"/>
    </xf>
    <xf numFmtId="0" fontId="4" fillId="0" borderId="4" xfId="0" applyFont="1" applyFill="1" applyBorder="1" applyAlignment="1">
      <alignment horizontal="right" vertical="center" shrinkToFit="1"/>
    </xf>
    <xf numFmtId="176" fontId="4" fillId="0" borderId="4" xfId="0" applyNumberFormat="1" applyFont="1" applyFill="1" applyBorder="1" applyAlignment="1">
      <alignment horizontal="right" vertical="center" shrinkToFit="1"/>
    </xf>
    <xf numFmtId="0" fontId="4" fillId="0" borderId="4" xfId="0" applyFont="1" applyFill="1" applyBorder="1" applyAlignment="1">
      <alignment vertical="center" shrinkToFit="1"/>
    </xf>
    <xf numFmtId="0" fontId="3" fillId="0" borderId="4" xfId="0" applyFont="1" applyFill="1" applyBorder="1" applyAlignment="1">
      <alignment vertical="center" shrinkToFit="1"/>
    </xf>
    <xf numFmtId="0" fontId="3" fillId="0" borderId="4" xfId="0" applyFont="1" applyFill="1" applyBorder="1">
      <alignment vertical="center"/>
    </xf>
    <xf numFmtId="0" fontId="8" fillId="2" borderId="14" xfId="0" applyFont="1" applyFill="1" applyBorder="1" applyAlignment="1">
      <alignment horizontal="center" vertical="center"/>
    </xf>
    <xf numFmtId="0" fontId="7" fillId="0" borderId="14" xfId="0" applyFont="1" applyBorder="1">
      <alignment vertical="center"/>
    </xf>
    <xf numFmtId="0" fontId="7" fillId="0" borderId="14" xfId="0" applyFont="1" applyBorder="1" applyAlignment="1">
      <alignment vertical="center"/>
    </xf>
    <xf numFmtId="0" fontId="7" fillId="0" borderId="14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 shrinkToFit="1"/>
    </xf>
    <xf numFmtId="177" fontId="5" fillId="3" borderId="14" xfId="1" applyNumberFormat="1" applyFont="1" applyFill="1" applyBorder="1" applyAlignment="1">
      <alignment horizontal="left" vertical="center"/>
    </xf>
    <xf numFmtId="177" fontId="5" fillId="3" borderId="14" xfId="1" applyNumberFormat="1" applyFont="1" applyFill="1" applyBorder="1" applyAlignment="1">
      <alignment horizontal="center" vertical="center" shrinkToFit="1"/>
    </xf>
    <xf numFmtId="177" fontId="5" fillId="3" borderId="14" xfId="1" applyNumberFormat="1" applyFont="1" applyFill="1" applyBorder="1" applyAlignment="1">
      <alignment horizontal="right" vertical="center" shrinkToFit="1"/>
    </xf>
    <xf numFmtId="0" fontId="3" fillId="0" borderId="14" xfId="0" applyFont="1" applyBorder="1">
      <alignment vertical="center"/>
    </xf>
    <xf numFmtId="177" fontId="5" fillId="4" borderId="14" xfId="1" applyNumberFormat="1" applyFont="1" applyFill="1" applyBorder="1" applyAlignment="1">
      <alignment vertical="center"/>
    </xf>
    <xf numFmtId="177" fontId="5" fillId="4" borderId="14" xfId="1" applyNumberFormat="1" applyFont="1" applyFill="1" applyBorder="1" applyAlignment="1">
      <alignment horizontal="center" vertical="center" shrinkToFit="1"/>
    </xf>
    <xf numFmtId="177" fontId="5" fillId="4" borderId="14" xfId="1" applyNumberFormat="1" applyFont="1" applyFill="1" applyBorder="1" applyAlignment="1">
      <alignment vertical="center" shrinkToFit="1"/>
    </xf>
    <xf numFmtId="177" fontId="5" fillId="4" borderId="14" xfId="1" applyNumberFormat="1" applyFont="1" applyFill="1" applyBorder="1" applyAlignment="1">
      <alignment horizontal="right" vertical="center" shrinkToFit="1"/>
    </xf>
    <xf numFmtId="0" fontId="4" fillId="0" borderId="14" xfId="0" applyFont="1" applyBorder="1" applyAlignment="1">
      <alignment horizontal="center" vertical="center"/>
    </xf>
    <xf numFmtId="0" fontId="4" fillId="0" borderId="14" xfId="0" applyFont="1" applyBorder="1">
      <alignment vertical="center"/>
    </xf>
    <xf numFmtId="176" fontId="4" fillId="0" borderId="14" xfId="1" applyNumberFormat="1" applyFont="1" applyBorder="1" applyAlignment="1">
      <alignment horizontal="right" vertical="center" shrinkToFit="1"/>
    </xf>
    <xf numFmtId="176" fontId="4" fillId="0" borderId="14" xfId="0" applyNumberFormat="1" applyFont="1" applyBorder="1" applyAlignment="1">
      <alignment horizontal="right" vertical="center" shrinkToFit="1"/>
    </xf>
    <xf numFmtId="176" fontId="4" fillId="0" borderId="14" xfId="0" applyNumberFormat="1" applyFont="1" applyBorder="1" applyAlignment="1">
      <alignment horizontal="center" vertical="center" shrinkToFit="1"/>
    </xf>
    <xf numFmtId="0" fontId="4" fillId="0" borderId="14" xfId="0" applyFont="1" applyBorder="1" applyAlignment="1">
      <alignment horizontal="right" vertical="center" shrinkToFit="1"/>
    </xf>
    <xf numFmtId="0" fontId="4" fillId="0" borderId="14" xfId="0" applyFont="1" applyBorder="1" applyAlignment="1">
      <alignment vertical="center" shrinkToFit="1"/>
    </xf>
    <xf numFmtId="0" fontId="4" fillId="0" borderId="14" xfId="0" applyFont="1" applyBorder="1" applyAlignment="1">
      <alignment horizontal="center" vertical="center" shrinkToFit="1"/>
    </xf>
    <xf numFmtId="0" fontId="3" fillId="0" borderId="14" xfId="0" applyFont="1" applyBorder="1" applyAlignment="1">
      <alignment horizontal="center" vertical="center"/>
    </xf>
    <xf numFmtId="0" fontId="3" fillId="0" borderId="14" xfId="0" applyFont="1" applyBorder="1" applyAlignment="1">
      <alignment vertical="center" shrinkToFit="1"/>
    </xf>
    <xf numFmtId="0" fontId="3" fillId="0" borderId="14" xfId="0" applyFont="1" applyBorder="1" applyAlignment="1">
      <alignment horizontal="center" vertical="center" shrinkToFit="1"/>
    </xf>
    <xf numFmtId="176" fontId="4" fillId="26" borderId="14" xfId="1" applyNumberFormat="1" applyFont="1" applyFill="1" applyBorder="1" applyAlignment="1">
      <alignment horizontal="right" vertical="center" shrinkToFit="1"/>
    </xf>
    <xf numFmtId="0" fontId="31" fillId="0" borderId="0" xfId="0" applyFont="1" applyAlignment="1">
      <alignment horizontal="right" vertical="center"/>
    </xf>
    <xf numFmtId="0" fontId="4" fillId="27" borderId="14" xfId="0" applyFont="1" applyFill="1" applyBorder="1" applyAlignment="1">
      <alignment horizontal="center" vertical="center"/>
    </xf>
    <xf numFmtId="0" fontId="4" fillId="27" borderId="14" xfId="0" applyFont="1" applyFill="1" applyBorder="1">
      <alignment vertical="center"/>
    </xf>
    <xf numFmtId="176" fontId="4" fillId="27" borderId="14" xfId="1" applyNumberFormat="1" applyFont="1" applyFill="1" applyBorder="1" applyAlignment="1">
      <alignment horizontal="right" vertical="center" shrinkToFit="1"/>
    </xf>
    <xf numFmtId="0" fontId="4" fillId="27" borderId="14" xfId="0" applyFont="1" applyFill="1" applyBorder="1" applyAlignment="1">
      <alignment vertical="center" shrinkToFit="1"/>
    </xf>
    <xf numFmtId="176" fontId="4" fillId="27" borderId="14" xfId="0" applyNumberFormat="1" applyFont="1" applyFill="1" applyBorder="1" applyAlignment="1">
      <alignment horizontal="center" vertical="center" shrinkToFit="1"/>
    </xf>
    <xf numFmtId="176" fontId="4" fillId="27" borderId="14" xfId="0" applyNumberFormat="1" applyFont="1" applyFill="1" applyBorder="1" applyAlignment="1">
      <alignment horizontal="right" vertical="center" shrinkToFit="1"/>
    </xf>
    <xf numFmtId="0" fontId="3" fillId="27" borderId="14" xfId="0" applyFont="1" applyFill="1" applyBorder="1">
      <alignment vertical="center"/>
    </xf>
    <xf numFmtId="0" fontId="4" fillId="27" borderId="14" xfId="0" applyFont="1" applyFill="1" applyBorder="1" applyAlignment="1">
      <alignment vertical="center" wrapText="1"/>
    </xf>
    <xf numFmtId="0" fontId="4" fillId="27" borderId="14" xfId="0" applyFont="1" applyFill="1" applyBorder="1" applyAlignment="1">
      <alignment horizontal="right" vertical="center" shrinkToFit="1"/>
    </xf>
    <xf numFmtId="0" fontId="4" fillId="27" borderId="4" xfId="0" applyFont="1" applyFill="1" applyBorder="1" applyAlignment="1">
      <alignment horizontal="right" vertical="center" shrinkToFit="1"/>
    </xf>
    <xf numFmtId="176" fontId="4" fillId="27" borderId="1" xfId="1" applyNumberFormat="1" applyFont="1" applyFill="1" applyBorder="1" applyAlignment="1">
      <alignment horizontal="right" vertical="center" shrinkToFit="1"/>
    </xf>
    <xf numFmtId="0" fontId="4" fillId="27" borderId="1" xfId="0" applyFont="1" applyFill="1" applyBorder="1" applyAlignment="1">
      <alignment horizontal="right" vertical="center"/>
    </xf>
    <xf numFmtId="0" fontId="3" fillId="27" borderId="0" xfId="0" applyFont="1" applyFill="1">
      <alignment vertical="center"/>
    </xf>
    <xf numFmtId="0" fontId="4" fillId="27" borderId="4" xfId="0" applyFont="1" applyFill="1" applyBorder="1" applyAlignment="1">
      <alignment vertical="center" shrinkToFit="1"/>
    </xf>
    <xf numFmtId="0" fontId="4" fillId="27" borderId="1" xfId="0" applyFont="1" applyFill="1" applyBorder="1" applyAlignment="1">
      <alignment vertical="center" shrinkToFit="1"/>
    </xf>
    <xf numFmtId="0" fontId="4" fillId="27" borderId="1" xfId="0" applyFont="1" applyFill="1" applyBorder="1">
      <alignment vertical="center"/>
    </xf>
    <xf numFmtId="176" fontId="4" fillId="27" borderId="4" xfId="0" applyNumberFormat="1" applyFont="1" applyFill="1" applyBorder="1" applyAlignment="1">
      <alignment horizontal="right" vertical="center" shrinkToFit="1"/>
    </xf>
    <xf numFmtId="176" fontId="4" fillId="27" borderId="17" xfId="0" applyNumberFormat="1" applyFont="1" applyFill="1" applyBorder="1" applyAlignment="1">
      <alignment vertical="center" shrinkToFit="1"/>
    </xf>
    <xf numFmtId="176" fontId="4" fillId="27" borderId="14" xfId="0" applyNumberFormat="1" applyFont="1" applyFill="1" applyBorder="1" applyAlignment="1">
      <alignment vertical="center" shrinkToFit="1"/>
    </xf>
    <xf numFmtId="177" fontId="5" fillId="27" borderId="14" xfId="1" applyNumberFormat="1" applyFont="1" applyFill="1" applyBorder="1" applyAlignment="1">
      <alignment vertical="center"/>
    </xf>
    <xf numFmtId="0" fontId="33" fillId="27" borderId="14" xfId="0" applyFont="1" applyFill="1" applyBorder="1" applyAlignment="1">
      <alignment horizontal="center" vertical="center"/>
    </xf>
    <xf numFmtId="0" fontId="33" fillId="27" borderId="14" xfId="0" applyFont="1" applyFill="1" applyBorder="1">
      <alignment vertical="center"/>
    </xf>
    <xf numFmtId="176" fontId="33" fillId="27" borderId="14" xfId="1" applyNumberFormat="1" applyFont="1" applyFill="1" applyBorder="1" applyAlignment="1">
      <alignment horizontal="right" vertical="center" shrinkToFit="1"/>
    </xf>
    <xf numFmtId="176" fontId="33" fillId="27" borderId="14" xfId="0" applyNumberFormat="1" applyFont="1" applyFill="1" applyBorder="1" applyAlignment="1">
      <alignment horizontal="right" vertical="center" shrinkToFit="1"/>
    </xf>
    <xf numFmtId="0" fontId="33" fillId="27" borderId="14" xfId="0" applyFont="1" applyFill="1" applyBorder="1" applyAlignment="1">
      <alignment horizontal="right" vertical="center" shrinkToFit="1"/>
    </xf>
    <xf numFmtId="176" fontId="33" fillId="27" borderId="14" xfId="0" applyNumberFormat="1" applyFont="1" applyFill="1" applyBorder="1" applyAlignment="1">
      <alignment horizontal="center" vertical="center" shrinkToFit="1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177" fontId="5" fillId="2" borderId="14" xfId="0" applyNumberFormat="1" applyFont="1" applyFill="1" applyBorder="1" applyAlignment="1">
      <alignment horizontal="center" vertical="center" wrapText="1"/>
    </xf>
    <xf numFmtId="177" fontId="5" fillId="2" borderId="14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9" fillId="2" borderId="15" xfId="0" applyFont="1" applyFill="1" applyBorder="1" applyAlignment="1">
      <alignment horizontal="center" vertical="center" wrapText="1"/>
    </xf>
    <xf numFmtId="0" fontId="9" fillId="2" borderId="16" xfId="0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</cellXfs>
  <cellStyles count="44">
    <cellStyle name="20% - 강조색1 2" xfId="3"/>
    <cellStyle name="20% - 강조색2 2" xfId="4"/>
    <cellStyle name="20% - 강조색3 2" xfId="5"/>
    <cellStyle name="20% - 강조색4 2" xfId="6"/>
    <cellStyle name="20% - 강조색5 2" xfId="7"/>
    <cellStyle name="20% - 강조색6 2" xfId="8"/>
    <cellStyle name="40% - 강조색1 2" xfId="9"/>
    <cellStyle name="40% - 강조색2 2" xfId="10"/>
    <cellStyle name="40% - 강조색3 2" xfId="11"/>
    <cellStyle name="40% - 강조색4 2" xfId="12"/>
    <cellStyle name="40% - 강조색5 2" xfId="13"/>
    <cellStyle name="40% - 강조색6 2" xfId="14"/>
    <cellStyle name="60% - 강조색1 2" xfId="15"/>
    <cellStyle name="60% - 강조색2 2" xfId="16"/>
    <cellStyle name="60% - 강조색3 2" xfId="17"/>
    <cellStyle name="60% - 강조색4 2" xfId="18"/>
    <cellStyle name="60% - 강조색5 2" xfId="19"/>
    <cellStyle name="60% - 강조색6 2" xfId="20"/>
    <cellStyle name="강조색1 2" xfId="21"/>
    <cellStyle name="강조색2 2" xfId="22"/>
    <cellStyle name="강조색3 2" xfId="23"/>
    <cellStyle name="강조색4 2" xfId="24"/>
    <cellStyle name="강조색5 2" xfId="25"/>
    <cellStyle name="강조색6 2" xfId="26"/>
    <cellStyle name="경고문 2" xfId="27"/>
    <cellStyle name="계산 2" xfId="28"/>
    <cellStyle name="나쁨 2" xfId="29"/>
    <cellStyle name="메모 2" xfId="30"/>
    <cellStyle name="보통 2" xfId="31"/>
    <cellStyle name="설명 텍스트 2" xfId="32"/>
    <cellStyle name="셀 확인 2" xfId="33"/>
    <cellStyle name="쉼표 [0]" xfId="1" builtinId="6"/>
    <cellStyle name="연결된 셀 2" xfId="34"/>
    <cellStyle name="요약 2" xfId="35"/>
    <cellStyle name="입력 2" xfId="36"/>
    <cellStyle name="제목 1 2" xfId="37"/>
    <cellStyle name="제목 2 2" xfId="38"/>
    <cellStyle name="제목 3 2" xfId="39"/>
    <cellStyle name="제목 4 2" xfId="40"/>
    <cellStyle name="제목 5" xfId="41"/>
    <cellStyle name="좋음 2" xfId="42"/>
    <cellStyle name="출력 2" xfId="43"/>
    <cellStyle name="표준" xfId="0" builtinId="0"/>
    <cellStyle name="표준 2" xfId="2"/>
  </cellStyles>
  <dxfs count="0"/>
  <tableStyles count="0" defaultTableStyle="TableStyleMedium2" defaultPivotStyle="PivotStyleLight16"/>
  <colors>
    <mruColors>
      <color rgb="FFFFFF99"/>
      <color rgb="FFCCECFF"/>
      <color rgb="FFCCFF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2"/>
  <sheetViews>
    <sheetView showGridLines="0" tabSelected="1" zoomScale="90" zoomScaleNormal="90" workbookViewId="0">
      <selection sqref="A1:N1"/>
    </sheetView>
  </sheetViews>
  <sheetFormatPr defaultColWidth="8.75" defaultRowHeight="13.5" x14ac:dyDescent="0.3"/>
  <cols>
    <col min="1" max="1" width="2.5" style="1" customWidth="1"/>
    <col min="2" max="2" width="3.5" style="1" customWidth="1"/>
    <col min="3" max="3" width="6.75" style="12" customWidth="1"/>
    <col min="4" max="4" width="11" style="1" customWidth="1"/>
    <col min="5" max="5" width="33.125" style="1" customWidth="1"/>
    <col min="6" max="6" width="10.25" style="1" customWidth="1"/>
    <col min="7" max="7" width="10.75" style="1" customWidth="1"/>
    <col min="8" max="9" width="11.125" style="1" customWidth="1"/>
    <col min="10" max="11" width="10" style="1" hidden="1" customWidth="1"/>
    <col min="12" max="12" width="10.625" style="1" hidden="1" customWidth="1"/>
    <col min="13" max="13" width="0.75" style="1" hidden="1" customWidth="1"/>
    <col min="14" max="14" width="16.125" style="1" customWidth="1"/>
    <col min="15" max="15" width="4" style="1" customWidth="1"/>
    <col min="16" max="17" width="9.25" style="1" customWidth="1"/>
    <col min="18" max="18" width="6" style="12" customWidth="1"/>
    <col min="19" max="19" width="8.25" style="14" hidden="1" customWidth="1"/>
    <col min="20" max="21" width="9.25" style="1" hidden="1" customWidth="1"/>
    <col min="22" max="22" width="8.75" style="1" hidden="1" customWidth="1"/>
    <col min="23" max="16384" width="8.75" style="1"/>
  </cols>
  <sheetData>
    <row r="1" spans="1:22" ht="29.25" customHeight="1" x14ac:dyDescent="0.3">
      <c r="A1" s="79" t="s">
        <v>25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</row>
    <row r="2" spans="1:22" ht="22.5" customHeight="1" x14ac:dyDescent="0.3">
      <c r="A2" s="16" t="s">
        <v>16</v>
      </c>
      <c r="B2" s="16"/>
    </row>
    <row r="3" spans="1:22" ht="16.5" customHeight="1" x14ac:dyDescent="0.3">
      <c r="N3" s="52" t="s">
        <v>22</v>
      </c>
    </row>
    <row r="4" spans="1:22" ht="27.75" customHeight="1" x14ac:dyDescent="0.3">
      <c r="A4" s="82" t="s">
        <v>11</v>
      </c>
      <c r="B4" s="82"/>
      <c r="C4" s="81" t="s">
        <v>12</v>
      </c>
      <c r="D4" s="82" t="s">
        <v>10</v>
      </c>
      <c r="E4" s="82" t="s">
        <v>9</v>
      </c>
      <c r="F4" s="81" t="s">
        <v>27</v>
      </c>
      <c r="G4" s="84" t="s">
        <v>28</v>
      </c>
      <c r="H4" s="85"/>
      <c r="I4" s="81" t="s">
        <v>17</v>
      </c>
      <c r="J4" s="84" t="s">
        <v>29</v>
      </c>
      <c r="K4" s="85"/>
      <c r="L4" s="81" t="s">
        <v>19</v>
      </c>
      <c r="M4" s="88" t="s">
        <v>20</v>
      </c>
      <c r="N4" s="82" t="s">
        <v>13</v>
      </c>
      <c r="O4" s="90" t="s">
        <v>14</v>
      </c>
      <c r="P4" s="85" t="s">
        <v>21</v>
      </c>
      <c r="Q4" s="85"/>
      <c r="R4" s="85"/>
      <c r="S4" s="15"/>
      <c r="T4" s="86" t="s">
        <v>0</v>
      </c>
      <c r="U4" s="87"/>
      <c r="V4" s="83" t="s">
        <v>3</v>
      </c>
    </row>
    <row r="5" spans="1:22" ht="14.25" customHeight="1" x14ac:dyDescent="0.3">
      <c r="A5" s="82"/>
      <c r="B5" s="82"/>
      <c r="C5" s="81"/>
      <c r="D5" s="82"/>
      <c r="E5" s="82"/>
      <c r="F5" s="82"/>
      <c r="G5" s="27" t="s">
        <v>1</v>
      </c>
      <c r="H5" s="27" t="s">
        <v>2</v>
      </c>
      <c r="I5" s="82"/>
      <c r="J5" s="27" t="s">
        <v>1</v>
      </c>
      <c r="K5" s="27" t="s">
        <v>2</v>
      </c>
      <c r="L5" s="82"/>
      <c r="M5" s="89"/>
      <c r="N5" s="82"/>
      <c r="O5" s="91"/>
      <c r="P5" s="27" t="s">
        <v>6</v>
      </c>
      <c r="Q5" s="27" t="s">
        <v>4</v>
      </c>
      <c r="R5" s="27" t="s">
        <v>7</v>
      </c>
      <c r="S5" s="15"/>
      <c r="T5" s="8" t="s">
        <v>1</v>
      </c>
      <c r="U5" s="8" t="s">
        <v>2</v>
      </c>
      <c r="V5" s="83"/>
    </row>
    <row r="6" spans="1:22" ht="29.25" customHeight="1" x14ac:dyDescent="0.3">
      <c r="A6" s="28"/>
      <c r="B6" s="29" t="s">
        <v>5</v>
      </c>
      <c r="C6" s="30"/>
      <c r="D6" s="30"/>
      <c r="E6" s="30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21"/>
      <c r="T6" s="3"/>
      <c r="U6" s="3"/>
      <c r="V6" s="7"/>
    </row>
    <row r="7" spans="1:22" ht="29.25" customHeight="1" x14ac:dyDescent="0.3">
      <c r="A7" s="32" t="s">
        <v>47</v>
      </c>
      <c r="B7" s="33"/>
      <c r="C7" s="33"/>
      <c r="D7" s="33"/>
      <c r="E7" s="33"/>
      <c r="F7" s="34">
        <f>F8+F10</f>
        <v>2362900</v>
      </c>
      <c r="G7" s="34">
        <f t="shared" ref="G7:R7" si="0">G8+G10</f>
        <v>-35000</v>
      </c>
      <c r="H7" s="34">
        <f t="shared" si="0"/>
        <v>884256</v>
      </c>
      <c r="I7" s="34">
        <f t="shared" si="0"/>
        <v>3212156</v>
      </c>
      <c r="J7" s="34">
        <f t="shared" si="0"/>
        <v>0</v>
      </c>
      <c r="K7" s="34">
        <f t="shared" si="0"/>
        <v>0</v>
      </c>
      <c r="L7" s="34">
        <f t="shared" si="0"/>
        <v>2362900</v>
      </c>
      <c r="M7" s="34">
        <f t="shared" si="0"/>
        <v>0</v>
      </c>
      <c r="N7" s="34">
        <f t="shared" si="0"/>
        <v>0</v>
      </c>
      <c r="O7" s="34">
        <f t="shared" si="0"/>
        <v>0</v>
      </c>
      <c r="P7" s="34">
        <f t="shared" si="0"/>
        <v>768000</v>
      </c>
      <c r="Q7" s="34">
        <f t="shared" si="0"/>
        <v>81256</v>
      </c>
      <c r="R7" s="34">
        <f t="shared" si="0"/>
        <v>0</v>
      </c>
      <c r="S7" s="22"/>
      <c r="T7" s="11" t="e">
        <f>#REF!+T8</f>
        <v>#REF!</v>
      </c>
      <c r="U7" s="11" t="e">
        <f>#REF!+U8</f>
        <v>#REF!</v>
      </c>
      <c r="V7" s="11"/>
    </row>
    <row r="8" spans="1:22" ht="29.25" customHeight="1" x14ac:dyDescent="0.3">
      <c r="A8" s="35"/>
      <c r="B8" s="36" t="s">
        <v>15</v>
      </c>
      <c r="C8" s="37"/>
      <c r="D8" s="38"/>
      <c r="E8" s="38"/>
      <c r="F8" s="39">
        <f>SUM(F9:F9)</f>
        <v>814500</v>
      </c>
      <c r="G8" s="39">
        <f t="shared" ref="G8:R8" si="1">SUM(G9:G9)</f>
        <v>0</v>
      </c>
      <c r="H8" s="39">
        <f t="shared" si="1"/>
        <v>768000</v>
      </c>
      <c r="I8" s="39">
        <f t="shared" si="1"/>
        <v>1582500</v>
      </c>
      <c r="J8" s="39">
        <f t="shared" si="1"/>
        <v>0</v>
      </c>
      <c r="K8" s="39">
        <f t="shared" si="1"/>
        <v>0</v>
      </c>
      <c r="L8" s="39">
        <f t="shared" si="1"/>
        <v>814500</v>
      </c>
      <c r="M8" s="39">
        <f t="shared" si="1"/>
        <v>0</v>
      </c>
      <c r="N8" s="39">
        <f t="shared" si="1"/>
        <v>0</v>
      </c>
      <c r="O8" s="39">
        <f t="shared" si="1"/>
        <v>0</v>
      </c>
      <c r="P8" s="39">
        <f t="shared" si="1"/>
        <v>768000</v>
      </c>
      <c r="Q8" s="39">
        <f t="shared" si="1"/>
        <v>0</v>
      </c>
      <c r="R8" s="39">
        <f t="shared" si="1"/>
        <v>0</v>
      </c>
      <c r="S8" s="22"/>
      <c r="T8" s="13">
        <f>SUM(T9:T9)</f>
        <v>0</v>
      </c>
      <c r="U8" s="13">
        <f>SUM(U9:U9)</f>
        <v>0</v>
      </c>
      <c r="V8" s="13"/>
    </row>
    <row r="9" spans="1:22" ht="29.25" customHeight="1" x14ac:dyDescent="0.3">
      <c r="A9" s="35"/>
      <c r="B9" s="35"/>
      <c r="C9" s="53">
        <v>401</v>
      </c>
      <c r="D9" s="54" t="s">
        <v>40</v>
      </c>
      <c r="E9" s="54" t="s">
        <v>41</v>
      </c>
      <c r="F9" s="55">
        <v>814500</v>
      </c>
      <c r="G9" s="55">
        <v>0</v>
      </c>
      <c r="H9" s="55">
        <v>768000</v>
      </c>
      <c r="I9" s="55">
        <f>F9+G9+H9</f>
        <v>1582500</v>
      </c>
      <c r="J9" s="56"/>
      <c r="K9" s="56"/>
      <c r="L9" s="55">
        <f>F9+J9+K9</f>
        <v>814500</v>
      </c>
      <c r="M9" s="57" t="str">
        <f t="shared" ref="M9" si="2">IF(G9-J9&lt;0,"동의필요","-")</f>
        <v>-</v>
      </c>
      <c r="N9" s="58"/>
      <c r="O9" s="58" t="s">
        <v>8</v>
      </c>
      <c r="P9" s="58">
        <v>768000</v>
      </c>
      <c r="Q9" s="58">
        <v>0</v>
      </c>
      <c r="R9" s="57" t="str">
        <f>IF((G9+H9)=(P9+Q9),"ok","검토")</f>
        <v>ok</v>
      </c>
      <c r="S9" s="23"/>
      <c r="T9" s="10"/>
      <c r="U9" s="10"/>
      <c r="V9" s="9"/>
    </row>
    <row r="10" spans="1:22" ht="29.25" customHeight="1" x14ac:dyDescent="0.3">
      <c r="A10" s="35"/>
      <c r="B10" s="36" t="s">
        <v>130</v>
      </c>
      <c r="C10" s="37"/>
      <c r="D10" s="38"/>
      <c r="E10" s="38"/>
      <c r="F10" s="39">
        <f>SUM(F11:F12)</f>
        <v>1548400</v>
      </c>
      <c r="G10" s="39">
        <f t="shared" ref="G10:R10" si="3">SUM(G11:G12)</f>
        <v>-35000</v>
      </c>
      <c r="H10" s="39">
        <f t="shared" si="3"/>
        <v>116256</v>
      </c>
      <c r="I10" s="39">
        <f t="shared" si="3"/>
        <v>1629656</v>
      </c>
      <c r="J10" s="39">
        <f t="shared" si="3"/>
        <v>0</v>
      </c>
      <c r="K10" s="39">
        <f t="shared" si="3"/>
        <v>0</v>
      </c>
      <c r="L10" s="39">
        <f t="shared" si="3"/>
        <v>1548400</v>
      </c>
      <c r="M10" s="39">
        <f t="shared" si="3"/>
        <v>0</v>
      </c>
      <c r="N10" s="39">
        <f t="shared" si="3"/>
        <v>0</v>
      </c>
      <c r="O10" s="39">
        <f t="shared" si="3"/>
        <v>0</v>
      </c>
      <c r="P10" s="39">
        <f t="shared" si="3"/>
        <v>0</v>
      </c>
      <c r="Q10" s="39">
        <f t="shared" si="3"/>
        <v>81256</v>
      </c>
      <c r="R10" s="39">
        <f t="shared" si="3"/>
        <v>0</v>
      </c>
      <c r="S10" s="22"/>
      <c r="T10" s="13" t="e">
        <f>SUM(#REF!)</f>
        <v>#REF!</v>
      </c>
      <c r="U10" s="13" t="e">
        <f>SUM(#REF!)</f>
        <v>#REF!</v>
      </c>
      <c r="V10" s="13"/>
    </row>
    <row r="11" spans="1:22" ht="29.25" customHeight="1" x14ac:dyDescent="0.3">
      <c r="A11" s="35"/>
      <c r="B11" s="35"/>
      <c r="C11" s="53">
        <v>427</v>
      </c>
      <c r="D11" s="54" t="s">
        <v>123</v>
      </c>
      <c r="E11" s="54" t="s">
        <v>154</v>
      </c>
      <c r="F11" s="55">
        <v>1548400</v>
      </c>
      <c r="G11" s="55">
        <v>-35000</v>
      </c>
      <c r="H11" s="55"/>
      <c r="I11" s="55">
        <f>F11+G11+H11</f>
        <v>1513400</v>
      </c>
      <c r="J11" s="56"/>
      <c r="K11" s="56"/>
      <c r="L11" s="55">
        <f>F11+J11+K11</f>
        <v>1548400</v>
      </c>
      <c r="M11" s="57" t="str">
        <f t="shared" ref="M11" si="4">IF(G11-J11&lt;0,"동의필요","-")</f>
        <v>동의필요</v>
      </c>
      <c r="N11" s="58"/>
      <c r="O11" s="58" t="s">
        <v>52</v>
      </c>
      <c r="P11" s="58"/>
      <c r="Q11" s="58">
        <v>-35000</v>
      </c>
      <c r="R11" s="57" t="str">
        <f>IF((G11+H11)=(P11+Q11),"ok","검토")</f>
        <v>ok</v>
      </c>
      <c r="S11" s="23"/>
      <c r="T11" s="10"/>
      <c r="U11" s="10"/>
      <c r="V11" s="9"/>
    </row>
    <row r="12" spans="1:22" ht="29.25" customHeight="1" x14ac:dyDescent="0.3">
      <c r="A12" s="35"/>
      <c r="B12" s="35"/>
      <c r="C12" s="53" t="s">
        <v>128</v>
      </c>
      <c r="D12" s="54" t="s">
        <v>123</v>
      </c>
      <c r="E12" s="54" t="s">
        <v>129</v>
      </c>
      <c r="F12" s="55"/>
      <c r="G12" s="55"/>
      <c r="H12" s="55">
        <v>116256</v>
      </c>
      <c r="I12" s="55">
        <f>F12+G12+H12</f>
        <v>116256</v>
      </c>
      <c r="J12" s="56"/>
      <c r="K12" s="56"/>
      <c r="L12" s="55">
        <f>F12+J12+K12</f>
        <v>0</v>
      </c>
      <c r="M12" s="57" t="str">
        <f t="shared" ref="M12" si="5">IF(G12-J12&lt;0,"동의필요","-")</f>
        <v>-</v>
      </c>
      <c r="N12" s="58"/>
      <c r="O12" s="58" t="s">
        <v>52</v>
      </c>
      <c r="P12" s="58"/>
      <c r="Q12" s="58">
        <v>116256</v>
      </c>
      <c r="R12" s="57" t="str">
        <f>IF((G12+H12)=(P12+Q12),"ok","검토")</f>
        <v>ok</v>
      </c>
      <c r="S12" s="23"/>
      <c r="T12" s="10"/>
      <c r="U12" s="10"/>
      <c r="V12" s="9"/>
    </row>
  </sheetData>
  <mergeCells count="16">
    <mergeCell ref="A1:N1"/>
    <mergeCell ref="C4:C5"/>
    <mergeCell ref="A4:B5"/>
    <mergeCell ref="V4:V5"/>
    <mergeCell ref="D4:D5"/>
    <mergeCell ref="E4:E5"/>
    <mergeCell ref="F4:F5"/>
    <mergeCell ref="G4:H4"/>
    <mergeCell ref="I4:I5"/>
    <mergeCell ref="N4:N5"/>
    <mergeCell ref="P4:R4"/>
    <mergeCell ref="T4:U4"/>
    <mergeCell ref="J4:K4"/>
    <mergeCell ref="L4:L5"/>
    <mergeCell ref="M4:M5"/>
    <mergeCell ref="O4:O5"/>
  </mergeCells>
  <phoneticPr fontId="6" type="noConversion"/>
  <pageMargins left="0.23622047244094491" right="0.23622047244094491" top="0.74803149606299213" bottom="0.74803149606299213" header="0.31496062992125984" footer="0.31496062992125984"/>
  <pageSetup paperSize="9" scale="90" orientation="landscape" cellComments="asDisplayed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65"/>
  <sheetViews>
    <sheetView showGridLines="0" zoomScaleNormal="100" workbookViewId="0">
      <selection activeCell="E17" sqref="E17"/>
    </sheetView>
  </sheetViews>
  <sheetFormatPr defaultColWidth="8.75" defaultRowHeight="13.5" x14ac:dyDescent="0.3"/>
  <cols>
    <col min="1" max="1" width="2.5" style="1" customWidth="1"/>
    <col min="2" max="2" width="3.5" style="1" customWidth="1"/>
    <col min="3" max="3" width="6.75" style="12" customWidth="1"/>
    <col min="4" max="4" width="11" style="1" customWidth="1"/>
    <col min="5" max="5" width="33.125" style="1" customWidth="1"/>
    <col min="6" max="6" width="10.25" style="1" customWidth="1"/>
    <col min="7" max="7" width="10.75" style="1" customWidth="1"/>
    <col min="8" max="9" width="11.125" style="1" customWidth="1"/>
    <col min="10" max="11" width="10" style="1" hidden="1" customWidth="1"/>
    <col min="12" max="12" width="10.625" style="1" hidden="1" customWidth="1"/>
    <col min="13" max="13" width="9.25" style="1" hidden="1" customWidth="1"/>
    <col min="14" max="14" width="11.875" style="1" customWidth="1"/>
    <col min="15" max="15" width="4" style="1" customWidth="1"/>
    <col min="16" max="17" width="9.25" style="1" customWidth="1"/>
    <col min="18" max="18" width="6" style="12" customWidth="1"/>
    <col min="19" max="19" width="8.25" style="14" hidden="1" customWidth="1"/>
    <col min="20" max="21" width="9.25" style="1" hidden="1" customWidth="1"/>
    <col min="22" max="22" width="8.75" style="1" hidden="1" customWidth="1"/>
    <col min="23" max="16384" width="8.75" style="1"/>
  </cols>
  <sheetData>
    <row r="1" spans="1:22" ht="29.25" customHeight="1" x14ac:dyDescent="0.3">
      <c r="A1" s="79"/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</row>
    <row r="2" spans="1:22" ht="22.5" customHeight="1" x14ac:dyDescent="0.3">
      <c r="A2" s="16" t="s">
        <v>35</v>
      </c>
      <c r="B2" s="16"/>
    </row>
    <row r="3" spans="1:22" ht="16.5" customHeight="1" x14ac:dyDescent="0.3">
      <c r="N3" s="52" t="s">
        <v>22</v>
      </c>
    </row>
    <row r="4" spans="1:22" ht="27.75" customHeight="1" x14ac:dyDescent="0.3">
      <c r="A4" s="82" t="s">
        <v>11</v>
      </c>
      <c r="B4" s="82"/>
      <c r="C4" s="81" t="s">
        <v>12</v>
      </c>
      <c r="D4" s="82" t="s">
        <v>10</v>
      </c>
      <c r="E4" s="82" t="s">
        <v>9</v>
      </c>
      <c r="F4" s="81" t="s">
        <v>27</v>
      </c>
      <c r="G4" s="84" t="s">
        <v>28</v>
      </c>
      <c r="H4" s="85"/>
      <c r="I4" s="81" t="s">
        <v>17</v>
      </c>
      <c r="J4" s="84" t="s">
        <v>29</v>
      </c>
      <c r="K4" s="85"/>
      <c r="L4" s="81" t="s">
        <v>19</v>
      </c>
      <c r="M4" s="88" t="s">
        <v>20</v>
      </c>
      <c r="N4" s="82" t="s">
        <v>13</v>
      </c>
      <c r="O4" s="90" t="s">
        <v>14</v>
      </c>
      <c r="P4" s="85" t="s">
        <v>21</v>
      </c>
      <c r="Q4" s="85"/>
      <c r="R4" s="85"/>
      <c r="S4" s="15"/>
      <c r="T4" s="86" t="s">
        <v>0</v>
      </c>
      <c r="U4" s="87"/>
      <c r="V4" s="83" t="s">
        <v>3</v>
      </c>
    </row>
    <row r="5" spans="1:22" ht="14.25" customHeight="1" x14ac:dyDescent="0.3">
      <c r="A5" s="82"/>
      <c r="B5" s="82"/>
      <c r="C5" s="81"/>
      <c r="D5" s="82"/>
      <c r="E5" s="82"/>
      <c r="F5" s="82"/>
      <c r="G5" s="27" t="s">
        <v>1</v>
      </c>
      <c r="H5" s="27" t="s">
        <v>2</v>
      </c>
      <c r="I5" s="82"/>
      <c r="J5" s="27" t="s">
        <v>1</v>
      </c>
      <c r="K5" s="27" t="s">
        <v>2</v>
      </c>
      <c r="L5" s="82"/>
      <c r="M5" s="89"/>
      <c r="N5" s="82"/>
      <c r="O5" s="91"/>
      <c r="P5" s="27" t="s">
        <v>6</v>
      </c>
      <c r="Q5" s="27" t="s">
        <v>4</v>
      </c>
      <c r="R5" s="27" t="s">
        <v>7</v>
      </c>
      <c r="S5" s="15"/>
      <c r="T5" s="18" t="s">
        <v>1</v>
      </c>
      <c r="U5" s="18" t="s">
        <v>2</v>
      </c>
      <c r="V5" s="83"/>
    </row>
    <row r="6" spans="1:22" ht="20.100000000000001" customHeight="1" x14ac:dyDescent="0.3">
      <c r="A6" s="28"/>
      <c r="B6" s="29" t="s">
        <v>5</v>
      </c>
      <c r="C6" s="30"/>
      <c r="D6" s="30"/>
      <c r="E6" s="30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21"/>
      <c r="T6" s="3"/>
      <c r="U6" s="3"/>
      <c r="V6" s="17"/>
    </row>
    <row r="7" spans="1:22" ht="20.100000000000001" customHeight="1" x14ac:dyDescent="0.3">
      <c r="A7" s="32" t="s">
        <v>30</v>
      </c>
      <c r="B7" s="33"/>
      <c r="C7" s="33"/>
      <c r="D7" s="33"/>
      <c r="E7" s="33"/>
      <c r="F7" s="34">
        <f t="shared" ref="F7:R7" si="0">F8+F21+F106+F146+F149+F161</f>
        <v>12186211</v>
      </c>
      <c r="G7" s="34">
        <f t="shared" si="0"/>
        <v>-1107040</v>
      </c>
      <c r="H7" s="34">
        <f t="shared" si="0"/>
        <v>9589722</v>
      </c>
      <c r="I7" s="34">
        <f t="shared" si="0"/>
        <v>20668893</v>
      </c>
      <c r="J7" s="34">
        <f t="shared" si="0"/>
        <v>-1340000</v>
      </c>
      <c r="K7" s="34">
        <f t="shared" si="0"/>
        <v>9750000</v>
      </c>
      <c r="L7" s="34">
        <f t="shared" si="0"/>
        <v>13634431</v>
      </c>
      <c r="M7" s="34">
        <f t="shared" si="0"/>
        <v>0</v>
      </c>
      <c r="N7" s="34">
        <f t="shared" si="0"/>
        <v>0</v>
      </c>
      <c r="O7" s="34">
        <f t="shared" si="0"/>
        <v>0</v>
      </c>
      <c r="P7" s="34">
        <f t="shared" si="0"/>
        <v>768000</v>
      </c>
      <c r="Q7" s="34">
        <f t="shared" si="0"/>
        <v>7714682</v>
      </c>
      <c r="R7" s="34">
        <f t="shared" si="0"/>
        <v>0</v>
      </c>
      <c r="S7" s="22"/>
      <c r="T7" s="11">
        <f>T8+T21</f>
        <v>-100000</v>
      </c>
      <c r="U7" s="11">
        <f>U8+U21</f>
        <v>1000000</v>
      </c>
      <c r="V7" s="11"/>
    </row>
    <row r="8" spans="1:22" ht="20.100000000000001" customHeight="1" x14ac:dyDescent="0.3">
      <c r="A8" s="35"/>
      <c r="B8" s="36" t="s">
        <v>31</v>
      </c>
      <c r="C8" s="37"/>
      <c r="D8" s="38"/>
      <c r="E8" s="38"/>
      <c r="F8" s="39">
        <f t="shared" ref="F8:R8" si="1">SUM(F9:F20)</f>
        <v>2221650</v>
      </c>
      <c r="G8" s="39">
        <f t="shared" si="1"/>
        <v>-985140</v>
      </c>
      <c r="H8" s="39">
        <f t="shared" si="1"/>
        <v>822000</v>
      </c>
      <c r="I8" s="39">
        <f t="shared" si="1"/>
        <v>2058510</v>
      </c>
      <c r="J8" s="39">
        <f t="shared" si="1"/>
        <v>0</v>
      </c>
      <c r="K8" s="39">
        <f t="shared" si="1"/>
        <v>9000000</v>
      </c>
      <c r="L8" s="39">
        <f t="shared" si="1"/>
        <v>11221650</v>
      </c>
      <c r="M8" s="39">
        <f t="shared" si="1"/>
        <v>0</v>
      </c>
      <c r="N8" s="39">
        <f t="shared" si="1"/>
        <v>0</v>
      </c>
      <c r="O8" s="39">
        <f t="shared" si="1"/>
        <v>0</v>
      </c>
      <c r="P8" s="39">
        <f t="shared" si="1"/>
        <v>0</v>
      </c>
      <c r="Q8" s="39">
        <f t="shared" si="1"/>
        <v>-163140</v>
      </c>
      <c r="R8" s="39">
        <f t="shared" si="1"/>
        <v>0</v>
      </c>
      <c r="S8" s="22"/>
      <c r="T8" s="13">
        <f>SUM(T9:T20)</f>
        <v>0</v>
      </c>
      <c r="U8" s="13">
        <f>SUM(U9:U20)</f>
        <v>0</v>
      </c>
      <c r="V8" s="13"/>
    </row>
    <row r="9" spans="1:22" ht="20.100000000000001" customHeight="1" x14ac:dyDescent="0.3">
      <c r="A9" s="35"/>
      <c r="B9" s="35"/>
      <c r="C9" s="53">
        <v>188</v>
      </c>
      <c r="D9" s="54" t="s">
        <v>36</v>
      </c>
      <c r="E9" s="54" t="s">
        <v>37</v>
      </c>
      <c r="F9" s="55">
        <v>1240</v>
      </c>
      <c r="G9" s="55"/>
      <c r="H9" s="55">
        <v>2000</v>
      </c>
      <c r="I9" s="55">
        <f>F9+G9+H9</f>
        <v>3240</v>
      </c>
      <c r="J9" s="58"/>
      <c r="K9" s="61">
        <v>750000</v>
      </c>
      <c r="L9" s="55">
        <f t="shared" ref="L9" si="2">F9+J9+K9</f>
        <v>751240</v>
      </c>
      <c r="M9" s="57" t="str">
        <f t="shared" ref="M9" si="3">IF(G9-J9&lt;0,"동의필요","-")</f>
        <v>-</v>
      </c>
      <c r="N9" s="58"/>
      <c r="O9" s="58" t="s">
        <v>52</v>
      </c>
      <c r="P9" s="58"/>
      <c r="Q9" s="58">
        <f>H9</f>
        <v>2000</v>
      </c>
      <c r="R9" s="57" t="str">
        <f t="shared" ref="R9" si="4">IF((G9+H9)=(P9+Q9),"ok","검토")</f>
        <v>ok</v>
      </c>
      <c r="S9" s="23"/>
      <c r="T9" s="10"/>
      <c r="U9" s="10"/>
      <c r="V9" s="9"/>
    </row>
    <row r="10" spans="1:22" ht="20.100000000000001" customHeight="1" x14ac:dyDescent="0.3">
      <c r="A10" s="35"/>
      <c r="B10" s="35"/>
      <c r="C10" s="53">
        <v>196</v>
      </c>
      <c r="D10" s="54" t="s">
        <v>39</v>
      </c>
      <c r="E10" s="54" t="s">
        <v>138</v>
      </c>
      <c r="F10" s="55">
        <v>985140</v>
      </c>
      <c r="G10" s="55">
        <v>-985140</v>
      </c>
      <c r="H10" s="55"/>
      <c r="I10" s="55">
        <f t="shared" ref="I10:I20" si="5">F10+G10+H10</f>
        <v>0</v>
      </c>
      <c r="J10" s="58"/>
      <c r="K10" s="61">
        <v>750000</v>
      </c>
      <c r="L10" s="55">
        <f t="shared" ref="L10" si="6">F10+J10+K10</f>
        <v>1735140</v>
      </c>
      <c r="M10" s="57" t="str">
        <f t="shared" ref="M10" si="7">IF(G10-J10&lt;0,"동의필요","-")</f>
        <v>동의필요</v>
      </c>
      <c r="N10" s="58"/>
      <c r="O10" s="58" t="s">
        <v>52</v>
      </c>
      <c r="P10" s="58">
        <v>0</v>
      </c>
      <c r="Q10" s="55">
        <v>-985140</v>
      </c>
      <c r="R10" s="57" t="str">
        <f>IF((G10+H10)=(P10+Q10),"ok","검토")</f>
        <v>ok</v>
      </c>
      <c r="S10" s="23"/>
      <c r="T10" s="10"/>
      <c r="U10" s="10"/>
      <c r="V10" s="9"/>
    </row>
    <row r="11" spans="1:22" ht="20.100000000000001" customHeight="1" x14ac:dyDescent="0.3">
      <c r="A11" s="35"/>
      <c r="B11" s="35"/>
      <c r="C11" s="53" t="s">
        <v>139</v>
      </c>
      <c r="D11" s="54" t="s">
        <v>39</v>
      </c>
      <c r="E11" s="54" t="s">
        <v>185</v>
      </c>
      <c r="F11" s="55"/>
      <c r="G11" s="55"/>
      <c r="H11" s="55">
        <v>190000</v>
      </c>
      <c r="I11" s="55">
        <f t="shared" si="5"/>
        <v>190000</v>
      </c>
      <c r="J11" s="58"/>
      <c r="K11" s="61">
        <v>750000</v>
      </c>
      <c r="L11" s="55">
        <f t="shared" ref="L11" si="8">F11+J11+K11</f>
        <v>750000</v>
      </c>
      <c r="M11" s="57" t="str">
        <f t="shared" ref="M11" si="9">IF(G11-J11&lt;0,"동의필요","-")</f>
        <v>-</v>
      </c>
      <c r="N11" s="58"/>
      <c r="O11" s="58" t="s">
        <v>52</v>
      </c>
      <c r="P11" s="58">
        <v>0</v>
      </c>
      <c r="Q11" s="58">
        <f t="shared" ref="Q11:Q70" si="10">H11</f>
        <v>190000</v>
      </c>
      <c r="R11" s="57" t="str">
        <f t="shared" ref="R11" si="11">IF((G11+H11)=(P11+Q11),"ok","검토")</f>
        <v>ok</v>
      </c>
      <c r="S11" s="23"/>
      <c r="T11" s="10"/>
      <c r="U11" s="10"/>
      <c r="V11" s="9"/>
    </row>
    <row r="12" spans="1:22" ht="20.100000000000001" customHeight="1" x14ac:dyDescent="0.3">
      <c r="A12" s="35"/>
      <c r="B12" s="35"/>
      <c r="C12" s="53" t="s">
        <v>139</v>
      </c>
      <c r="D12" s="54" t="s">
        <v>39</v>
      </c>
      <c r="E12" s="56" t="s">
        <v>186</v>
      </c>
      <c r="F12" s="55"/>
      <c r="G12" s="55"/>
      <c r="H12" s="55">
        <v>70000</v>
      </c>
      <c r="I12" s="55">
        <f t="shared" si="5"/>
        <v>70000</v>
      </c>
      <c r="J12" s="58"/>
      <c r="K12" s="61">
        <v>750000</v>
      </c>
      <c r="L12" s="55">
        <f t="shared" ref="L12:L18" si="12">F12+J12+K12</f>
        <v>750000</v>
      </c>
      <c r="M12" s="57" t="str">
        <f t="shared" ref="M12:M18" si="13">IF(G12-J12&lt;0,"동의필요","-")</f>
        <v>-</v>
      </c>
      <c r="N12" s="58"/>
      <c r="O12" s="58" t="s">
        <v>52</v>
      </c>
      <c r="P12" s="58">
        <v>0</v>
      </c>
      <c r="Q12" s="58">
        <f t="shared" si="10"/>
        <v>70000</v>
      </c>
      <c r="R12" s="57" t="str">
        <f t="shared" ref="R12:R18" si="14">IF((G12+H12)=(P12+Q12),"ok","검토")</f>
        <v>ok</v>
      </c>
      <c r="S12" s="23"/>
      <c r="T12" s="10"/>
      <c r="U12" s="10"/>
      <c r="V12" s="9"/>
    </row>
    <row r="13" spans="1:22" ht="20.100000000000001" customHeight="1" x14ac:dyDescent="0.3">
      <c r="A13" s="35"/>
      <c r="B13" s="35"/>
      <c r="C13" s="53" t="s">
        <v>139</v>
      </c>
      <c r="D13" s="54" t="s">
        <v>39</v>
      </c>
      <c r="E13" s="54" t="s">
        <v>187</v>
      </c>
      <c r="F13" s="55"/>
      <c r="G13" s="55"/>
      <c r="H13" s="55">
        <v>50000</v>
      </c>
      <c r="I13" s="55">
        <f t="shared" si="5"/>
        <v>50000</v>
      </c>
      <c r="J13" s="58"/>
      <c r="K13" s="61">
        <v>750000</v>
      </c>
      <c r="L13" s="55">
        <f t="shared" si="12"/>
        <v>750000</v>
      </c>
      <c r="M13" s="57" t="str">
        <f t="shared" si="13"/>
        <v>-</v>
      </c>
      <c r="N13" s="58"/>
      <c r="O13" s="58" t="s">
        <v>52</v>
      </c>
      <c r="P13" s="58">
        <v>0</v>
      </c>
      <c r="Q13" s="58">
        <f t="shared" si="10"/>
        <v>50000</v>
      </c>
      <c r="R13" s="57" t="str">
        <f t="shared" si="14"/>
        <v>ok</v>
      </c>
      <c r="S13" s="23"/>
      <c r="T13" s="10"/>
      <c r="U13" s="10"/>
      <c r="V13" s="9"/>
    </row>
    <row r="14" spans="1:22" ht="20.100000000000001" customHeight="1" x14ac:dyDescent="0.3">
      <c r="A14" s="35"/>
      <c r="B14" s="35"/>
      <c r="C14" s="53" t="s">
        <v>139</v>
      </c>
      <c r="D14" s="54" t="s">
        <v>39</v>
      </c>
      <c r="E14" s="54" t="s">
        <v>188</v>
      </c>
      <c r="F14" s="55"/>
      <c r="G14" s="55"/>
      <c r="H14" s="55">
        <v>60000</v>
      </c>
      <c r="I14" s="55">
        <f t="shared" si="5"/>
        <v>60000</v>
      </c>
      <c r="J14" s="58"/>
      <c r="K14" s="61">
        <v>750000</v>
      </c>
      <c r="L14" s="55">
        <f t="shared" si="12"/>
        <v>750000</v>
      </c>
      <c r="M14" s="57" t="str">
        <f t="shared" si="13"/>
        <v>-</v>
      </c>
      <c r="N14" s="58"/>
      <c r="O14" s="58" t="s">
        <v>52</v>
      </c>
      <c r="P14" s="58">
        <v>0</v>
      </c>
      <c r="Q14" s="58">
        <f t="shared" si="10"/>
        <v>60000</v>
      </c>
      <c r="R14" s="57" t="str">
        <f t="shared" si="14"/>
        <v>ok</v>
      </c>
      <c r="S14" s="23"/>
      <c r="T14" s="10"/>
      <c r="U14" s="10"/>
      <c r="V14" s="9"/>
    </row>
    <row r="15" spans="1:22" ht="20.100000000000001" customHeight="1" x14ac:dyDescent="0.3">
      <c r="A15" s="35"/>
      <c r="B15" s="35"/>
      <c r="C15" s="53" t="s">
        <v>139</v>
      </c>
      <c r="D15" s="54" t="s">
        <v>39</v>
      </c>
      <c r="E15" s="56" t="s">
        <v>189</v>
      </c>
      <c r="F15" s="55"/>
      <c r="G15" s="55"/>
      <c r="H15" s="55">
        <v>30000</v>
      </c>
      <c r="I15" s="55">
        <f t="shared" si="5"/>
        <v>30000</v>
      </c>
      <c r="J15" s="58"/>
      <c r="K15" s="61">
        <v>750000</v>
      </c>
      <c r="L15" s="55">
        <f t="shared" si="12"/>
        <v>750000</v>
      </c>
      <c r="M15" s="57" t="str">
        <f t="shared" si="13"/>
        <v>-</v>
      </c>
      <c r="N15" s="58"/>
      <c r="O15" s="58" t="s">
        <v>52</v>
      </c>
      <c r="P15" s="58">
        <v>0</v>
      </c>
      <c r="Q15" s="58">
        <f t="shared" si="10"/>
        <v>30000</v>
      </c>
      <c r="R15" s="57" t="str">
        <f t="shared" si="14"/>
        <v>ok</v>
      </c>
      <c r="S15" s="23"/>
      <c r="T15" s="10"/>
      <c r="U15" s="10"/>
      <c r="V15" s="9"/>
    </row>
    <row r="16" spans="1:22" ht="20.100000000000001" customHeight="1" x14ac:dyDescent="0.3">
      <c r="A16" s="35"/>
      <c r="B16" s="35"/>
      <c r="C16" s="53" t="s">
        <v>139</v>
      </c>
      <c r="D16" s="54" t="s">
        <v>39</v>
      </c>
      <c r="E16" s="54" t="s">
        <v>177</v>
      </c>
      <c r="F16" s="55"/>
      <c r="G16" s="55"/>
      <c r="H16" s="55">
        <v>150000</v>
      </c>
      <c r="I16" s="55">
        <f t="shared" si="5"/>
        <v>150000</v>
      </c>
      <c r="J16" s="58"/>
      <c r="K16" s="61">
        <v>750000</v>
      </c>
      <c r="L16" s="55">
        <f t="shared" si="12"/>
        <v>750000</v>
      </c>
      <c r="M16" s="57" t="str">
        <f t="shared" si="13"/>
        <v>-</v>
      </c>
      <c r="N16" s="58"/>
      <c r="O16" s="58" t="s">
        <v>52</v>
      </c>
      <c r="P16" s="58">
        <v>0</v>
      </c>
      <c r="Q16" s="58">
        <f t="shared" si="10"/>
        <v>150000</v>
      </c>
      <c r="R16" s="57" t="str">
        <f t="shared" si="14"/>
        <v>ok</v>
      </c>
      <c r="S16" s="23"/>
      <c r="T16" s="10"/>
      <c r="U16" s="10"/>
      <c r="V16" s="9"/>
    </row>
    <row r="17" spans="1:22" ht="20.100000000000001" customHeight="1" x14ac:dyDescent="0.3">
      <c r="A17" s="35"/>
      <c r="B17" s="35"/>
      <c r="C17" s="53" t="s">
        <v>139</v>
      </c>
      <c r="D17" s="54" t="s">
        <v>39</v>
      </c>
      <c r="E17" s="54" t="s">
        <v>178</v>
      </c>
      <c r="F17" s="55"/>
      <c r="G17" s="55"/>
      <c r="H17" s="55">
        <v>50000</v>
      </c>
      <c r="I17" s="55">
        <f t="shared" si="5"/>
        <v>50000</v>
      </c>
      <c r="J17" s="58"/>
      <c r="K17" s="61">
        <v>750000</v>
      </c>
      <c r="L17" s="55">
        <f t="shared" si="12"/>
        <v>750000</v>
      </c>
      <c r="M17" s="57" t="str">
        <f t="shared" si="13"/>
        <v>-</v>
      </c>
      <c r="N17" s="58"/>
      <c r="O17" s="58" t="s">
        <v>52</v>
      </c>
      <c r="P17" s="58">
        <v>0</v>
      </c>
      <c r="Q17" s="58">
        <f t="shared" si="10"/>
        <v>50000</v>
      </c>
      <c r="R17" s="57" t="str">
        <f t="shared" si="14"/>
        <v>ok</v>
      </c>
      <c r="S17" s="23"/>
      <c r="T17" s="10"/>
      <c r="U17" s="10"/>
      <c r="V17" s="9"/>
    </row>
    <row r="18" spans="1:22" ht="20.100000000000001" customHeight="1" x14ac:dyDescent="0.3">
      <c r="A18" s="35"/>
      <c r="B18" s="35"/>
      <c r="C18" s="53" t="s">
        <v>139</v>
      </c>
      <c r="D18" s="54" t="s">
        <v>39</v>
      </c>
      <c r="E18" s="54" t="s">
        <v>179</v>
      </c>
      <c r="F18" s="55"/>
      <c r="G18" s="55"/>
      <c r="H18" s="55">
        <v>50000</v>
      </c>
      <c r="I18" s="55">
        <f t="shared" si="5"/>
        <v>50000</v>
      </c>
      <c r="J18" s="58"/>
      <c r="K18" s="61">
        <v>750000</v>
      </c>
      <c r="L18" s="55">
        <f t="shared" si="12"/>
        <v>750000</v>
      </c>
      <c r="M18" s="57" t="str">
        <f t="shared" si="13"/>
        <v>-</v>
      </c>
      <c r="N18" s="58"/>
      <c r="O18" s="58" t="s">
        <v>52</v>
      </c>
      <c r="P18" s="58">
        <v>0</v>
      </c>
      <c r="Q18" s="58">
        <f t="shared" si="10"/>
        <v>50000</v>
      </c>
      <c r="R18" s="57" t="str">
        <f t="shared" si="14"/>
        <v>ok</v>
      </c>
      <c r="S18" s="23"/>
      <c r="T18" s="10"/>
      <c r="U18" s="10"/>
      <c r="V18" s="9"/>
    </row>
    <row r="19" spans="1:22" ht="20.100000000000001" customHeight="1" x14ac:dyDescent="0.3">
      <c r="A19" s="35"/>
      <c r="B19" s="35"/>
      <c r="C19" s="53" t="s">
        <v>38</v>
      </c>
      <c r="D19" s="54" t="s">
        <v>39</v>
      </c>
      <c r="E19" s="54" t="s">
        <v>120</v>
      </c>
      <c r="F19" s="55"/>
      <c r="G19" s="55"/>
      <c r="H19" s="55">
        <v>50000</v>
      </c>
      <c r="I19" s="55">
        <f t="shared" si="5"/>
        <v>50000</v>
      </c>
      <c r="J19" s="58"/>
      <c r="K19" s="61">
        <v>750000</v>
      </c>
      <c r="L19" s="55">
        <f t="shared" ref="L19" si="15">F19+J19+K19</f>
        <v>750000</v>
      </c>
      <c r="M19" s="57" t="str">
        <f t="shared" ref="M19" si="16">IF(G19-J19&lt;0,"동의필요","-")</f>
        <v>-</v>
      </c>
      <c r="N19" s="58"/>
      <c r="O19" s="58" t="s">
        <v>52</v>
      </c>
      <c r="P19" s="58">
        <v>0</v>
      </c>
      <c r="Q19" s="58">
        <f t="shared" si="10"/>
        <v>50000</v>
      </c>
      <c r="R19" s="57" t="str">
        <f t="shared" ref="R19" si="17">IF((G19+H19)=(P19+Q19),"ok","검토")</f>
        <v>ok</v>
      </c>
      <c r="S19" s="23"/>
      <c r="T19" s="10"/>
      <c r="U19" s="10"/>
      <c r="V19" s="9"/>
    </row>
    <row r="20" spans="1:22" ht="20.100000000000001" customHeight="1" x14ac:dyDescent="0.3">
      <c r="A20" s="35"/>
      <c r="B20" s="35"/>
      <c r="C20" s="73">
        <v>194</v>
      </c>
      <c r="D20" s="74" t="s">
        <v>39</v>
      </c>
      <c r="E20" s="74" t="s">
        <v>192</v>
      </c>
      <c r="F20" s="75">
        <v>1235270</v>
      </c>
      <c r="G20" s="75"/>
      <c r="H20" s="75">
        <v>120000</v>
      </c>
      <c r="I20" s="75">
        <f t="shared" si="5"/>
        <v>1355270</v>
      </c>
      <c r="J20" s="76"/>
      <c r="K20" s="77">
        <v>750000</v>
      </c>
      <c r="L20" s="75">
        <f t="shared" ref="L20" si="18">F20+J20+K20</f>
        <v>1985270</v>
      </c>
      <c r="M20" s="78" t="str">
        <f t="shared" ref="M20" si="19">IF(G20-J20&lt;0,"동의필요","-")</f>
        <v>-</v>
      </c>
      <c r="N20" s="76"/>
      <c r="O20" s="76" t="s">
        <v>52</v>
      </c>
      <c r="P20" s="76">
        <v>0</v>
      </c>
      <c r="Q20" s="76">
        <f t="shared" si="10"/>
        <v>120000</v>
      </c>
      <c r="R20" s="57" t="str">
        <f t="shared" ref="R20" si="20">IF((G20+H20)=(P20+Q20),"ok","검토")</f>
        <v>ok</v>
      </c>
      <c r="S20" s="23"/>
      <c r="T20" s="10"/>
      <c r="U20" s="10"/>
      <c r="V20" s="9"/>
    </row>
    <row r="21" spans="1:22" ht="20.100000000000001" customHeight="1" x14ac:dyDescent="0.3">
      <c r="A21" s="35"/>
      <c r="B21" s="36" t="s">
        <v>32</v>
      </c>
      <c r="C21" s="37"/>
      <c r="D21" s="38"/>
      <c r="E21" s="38"/>
      <c r="F21" s="39">
        <f>SUM(F22:F105)</f>
        <v>7560082</v>
      </c>
      <c r="G21" s="39">
        <f t="shared" ref="G21:Q21" si="21">SUM(G22:G105)</f>
        <v>0</v>
      </c>
      <c r="H21" s="39">
        <f t="shared" si="21"/>
        <v>5285867</v>
      </c>
      <c r="I21" s="39">
        <f t="shared" si="21"/>
        <v>12845949</v>
      </c>
      <c r="J21" s="39">
        <f t="shared" si="21"/>
        <v>-1340000</v>
      </c>
      <c r="K21" s="39">
        <f t="shared" si="21"/>
        <v>750000</v>
      </c>
      <c r="L21" s="39">
        <f t="shared" si="21"/>
        <v>213802</v>
      </c>
      <c r="M21" s="39">
        <f t="shared" si="21"/>
        <v>0</v>
      </c>
      <c r="N21" s="39">
        <f t="shared" si="21"/>
        <v>0</v>
      </c>
      <c r="O21" s="39">
        <f t="shared" si="21"/>
        <v>0</v>
      </c>
      <c r="P21" s="39">
        <f t="shared" si="21"/>
        <v>0</v>
      </c>
      <c r="Q21" s="39">
        <f t="shared" si="21"/>
        <v>5285867</v>
      </c>
      <c r="R21" s="39">
        <f>SUM(R22:R105)</f>
        <v>0</v>
      </c>
      <c r="S21" s="39">
        <f>SUM(S22:S105)</f>
        <v>0</v>
      </c>
      <c r="T21" s="39">
        <f>SUM(T22:T105)</f>
        <v>-100000</v>
      </c>
      <c r="U21" s="39">
        <f>SUM(U22:U105)</f>
        <v>1000000</v>
      </c>
      <c r="V21" s="39">
        <f>SUM(V22:V105)</f>
        <v>0</v>
      </c>
    </row>
    <row r="22" spans="1:22" s="65" customFormat="1" ht="20.100000000000001" customHeight="1" x14ac:dyDescent="0.3">
      <c r="A22" s="59"/>
      <c r="B22" s="59"/>
      <c r="C22" s="53">
        <v>230</v>
      </c>
      <c r="D22" s="54" t="s">
        <v>49</v>
      </c>
      <c r="E22" s="54" t="s">
        <v>50</v>
      </c>
      <c r="F22" s="55">
        <v>282432</v>
      </c>
      <c r="G22" s="55"/>
      <c r="H22" s="55">
        <v>144320</v>
      </c>
      <c r="I22" s="55">
        <f>F22+G22+H22</f>
        <v>426752</v>
      </c>
      <c r="J22" s="58">
        <v>-740000</v>
      </c>
      <c r="K22" s="61"/>
      <c r="L22" s="55">
        <f>F22+J22+K22</f>
        <v>-457568</v>
      </c>
      <c r="M22" s="57" t="str">
        <f>IF(G22-J22&lt;0,"동의필요","-")</f>
        <v>-</v>
      </c>
      <c r="N22" s="58" t="s">
        <v>51</v>
      </c>
      <c r="O22" s="58" t="s">
        <v>52</v>
      </c>
      <c r="P22" s="58"/>
      <c r="Q22" s="58">
        <f t="shared" si="10"/>
        <v>144320</v>
      </c>
      <c r="R22" s="57" t="str">
        <f t="shared" ref="R22:R104" si="22">IF((G22+H22)=(P22+Q22),"ok","검토")</f>
        <v>ok</v>
      </c>
      <c r="S22" s="69"/>
      <c r="T22" s="63"/>
      <c r="U22" s="63"/>
      <c r="V22" s="64"/>
    </row>
    <row r="23" spans="1:22" s="65" customFormat="1" ht="20.100000000000001" customHeight="1" x14ac:dyDescent="0.3">
      <c r="A23" s="59"/>
      <c r="B23" s="59"/>
      <c r="C23" s="53">
        <v>232</v>
      </c>
      <c r="D23" s="54" t="s">
        <v>49</v>
      </c>
      <c r="E23" s="54" t="s">
        <v>53</v>
      </c>
      <c r="F23" s="55">
        <v>948480</v>
      </c>
      <c r="G23" s="55"/>
      <c r="H23" s="55">
        <v>1000000</v>
      </c>
      <c r="I23" s="55">
        <f t="shared" ref="I23:I87" si="23">F23+G23+H23</f>
        <v>1948480</v>
      </c>
      <c r="J23" s="58"/>
      <c r="K23" s="61"/>
      <c r="L23" s="55"/>
      <c r="M23" s="57"/>
      <c r="N23" s="58" t="s">
        <v>54</v>
      </c>
      <c r="O23" s="58" t="s">
        <v>52</v>
      </c>
      <c r="P23" s="58"/>
      <c r="Q23" s="58">
        <f t="shared" si="10"/>
        <v>1000000</v>
      </c>
      <c r="R23" s="57" t="str">
        <f t="shared" si="22"/>
        <v>ok</v>
      </c>
      <c r="S23" s="69"/>
      <c r="T23" s="63"/>
      <c r="U23" s="63"/>
      <c r="V23" s="64"/>
    </row>
    <row r="24" spans="1:22" s="65" customFormat="1" ht="20.100000000000001" customHeight="1" x14ac:dyDescent="0.3">
      <c r="A24" s="59"/>
      <c r="B24" s="59"/>
      <c r="C24" s="53">
        <v>233</v>
      </c>
      <c r="D24" s="54" t="s">
        <v>49</v>
      </c>
      <c r="E24" s="54" t="s">
        <v>55</v>
      </c>
      <c r="F24" s="55">
        <v>198000</v>
      </c>
      <c r="G24" s="55"/>
      <c r="H24" s="55">
        <v>418000</v>
      </c>
      <c r="I24" s="55">
        <f t="shared" si="23"/>
        <v>616000</v>
      </c>
      <c r="J24" s="58"/>
      <c r="K24" s="61">
        <v>750000</v>
      </c>
      <c r="L24" s="55">
        <f>F24+J24+K24</f>
        <v>948000</v>
      </c>
      <c r="M24" s="57" t="str">
        <f t="shared" ref="M24:M25" si="24">IF(G24-J24&lt;0,"동의필요","-")</f>
        <v>-</v>
      </c>
      <c r="N24" s="58" t="s">
        <v>56</v>
      </c>
      <c r="O24" s="58" t="s">
        <v>52</v>
      </c>
      <c r="P24" s="58"/>
      <c r="Q24" s="58">
        <f t="shared" si="10"/>
        <v>418000</v>
      </c>
      <c r="R24" s="57" t="str">
        <f t="shared" si="22"/>
        <v>ok</v>
      </c>
      <c r="S24" s="69"/>
      <c r="T24" s="63"/>
      <c r="U24" s="63"/>
      <c r="V24" s="64"/>
    </row>
    <row r="25" spans="1:22" s="65" customFormat="1" ht="20.100000000000001" customHeight="1" x14ac:dyDescent="0.3">
      <c r="A25" s="59"/>
      <c r="B25" s="59"/>
      <c r="C25" s="53">
        <v>233</v>
      </c>
      <c r="D25" s="54" t="s">
        <v>49</v>
      </c>
      <c r="E25" s="54" t="s">
        <v>57</v>
      </c>
      <c r="F25" s="55">
        <v>323370</v>
      </c>
      <c r="G25" s="55"/>
      <c r="H25" s="55">
        <v>1015670</v>
      </c>
      <c r="I25" s="55">
        <f t="shared" si="23"/>
        <v>1339040</v>
      </c>
      <c r="J25" s="58">
        <v>-600000</v>
      </c>
      <c r="K25" s="61"/>
      <c r="L25" s="55">
        <f>F25+J25+K25</f>
        <v>-276630</v>
      </c>
      <c r="M25" s="57" t="str">
        <f t="shared" si="24"/>
        <v>-</v>
      </c>
      <c r="N25" s="58" t="s">
        <v>58</v>
      </c>
      <c r="O25" s="58" t="s">
        <v>52</v>
      </c>
      <c r="P25" s="58"/>
      <c r="Q25" s="58">
        <f t="shared" si="10"/>
        <v>1015670</v>
      </c>
      <c r="R25" s="57" t="str">
        <f t="shared" si="22"/>
        <v>ok</v>
      </c>
      <c r="S25" s="62"/>
      <c r="T25" s="63">
        <v>-100000</v>
      </c>
      <c r="U25" s="63"/>
      <c r="V25" s="64"/>
    </row>
    <row r="26" spans="1:22" s="65" customFormat="1" ht="20.100000000000001" customHeight="1" x14ac:dyDescent="0.3">
      <c r="A26" s="59"/>
      <c r="B26" s="59"/>
      <c r="C26" s="53">
        <v>233</v>
      </c>
      <c r="D26" s="54" t="s">
        <v>49</v>
      </c>
      <c r="E26" s="54" t="s">
        <v>62</v>
      </c>
      <c r="F26" s="55">
        <v>256000</v>
      </c>
      <c r="G26" s="55"/>
      <c r="H26" s="55">
        <v>144000</v>
      </c>
      <c r="I26" s="55">
        <f t="shared" si="23"/>
        <v>400000</v>
      </c>
      <c r="J26" s="58"/>
      <c r="K26" s="61"/>
      <c r="L26" s="55"/>
      <c r="M26" s="57"/>
      <c r="N26" s="61" t="s">
        <v>63</v>
      </c>
      <c r="O26" s="58" t="s">
        <v>52</v>
      </c>
      <c r="P26" s="58"/>
      <c r="Q26" s="58">
        <f t="shared" si="10"/>
        <v>144000</v>
      </c>
      <c r="R26" s="57" t="str">
        <f t="shared" si="22"/>
        <v>ok</v>
      </c>
      <c r="S26" s="62"/>
      <c r="T26" s="63"/>
      <c r="U26" s="63"/>
      <c r="V26" s="64"/>
    </row>
    <row r="27" spans="1:22" s="65" customFormat="1" ht="20.100000000000001" customHeight="1" x14ac:dyDescent="0.3">
      <c r="A27" s="59"/>
      <c r="B27" s="59"/>
      <c r="C27" s="53">
        <v>234</v>
      </c>
      <c r="D27" s="54" t="s">
        <v>49</v>
      </c>
      <c r="E27" s="54" t="s">
        <v>64</v>
      </c>
      <c r="F27" s="55">
        <v>20800</v>
      </c>
      <c r="G27" s="55"/>
      <c r="H27" s="55">
        <v>11700</v>
      </c>
      <c r="I27" s="55">
        <f t="shared" si="23"/>
        <v>32500</v>
      </c>
      <c r="J27" s="58"/>
      <c r="K27" s="61"/>
      <c r="L27" s="55"/>
      <c r="M27" s="57"/>
      <c r="N27" s="61" t="s">
        <v>63</v>
      </c>
      <c r="O27" s="58" t="s">
        <v>52</v>
      </c>
      <c r="P27" s="58"/>
      <c r="Q27" s="58">
        <f t="shared" si="10"/>
        <v>11700</v>
      </c>
      <c r="R27" s="57" t="str">
        <f t="shared" si="22"/>
        <v>ok</v>
      </c>
      <c r="S27" s="62"/>
      <c r="T27" s="63"/>
      <c r="U27" s="63"/>
      <c r="V27" s="64"/>
    </row>
    <row r="28" spans="1:22" s="65" customFormat="1" ht="20.100000000000001" customHeight="1" x14ac:dyDescent="0.3">
      <c r="A28" s="59"/>
      <c r="B28" s="59"/>
      <c r="C28" s="53">
        <v>248</v>
      </c>
      <c r="D28" s="54" t="s">
        <v>65</v>
      </c>
      <c r="E28" s="54" t="s">
        <v>66</v>
      </c>
      <c r="F28" s="55">
        <v>5000000</v>
      </c>
      <c r="G28" s="55"/>
      <c r="H28" s="55">
        <v>730000</v>
      </c>
      <c r="I28" s="55">
        <f t="shared" si="23"/>
        <v>5730000</v>
      </c>
      <c r="J28" s="58"/>
      <c r="K28" s="61"/>
      <c r="L28" s="55"/>
      <c r="M28" s="57"/>
      <c r="N28" s="61" t="s">
        <v>67</v>
      </c>
      <c r="O28" s="58" t="s">
        <v>52</v>
      </c>
      <c r="P28" s="58"/>
      <c r="Q28" s="58">
        <f t="shared" si="10"/>
        <v>730000</v>
      </c>
      <c r="R28" s="57" t="str">
        <f t="shared" si="22"/>
        <v>ok</v>
      </c>
      <c r="S28" s="62"/>
      <c r="T28" s="63"/>
      <c r="U28" s="63"/>
      <c r="V28" s="64"/>
    </row>
    <row r="29" spans="1:22" s="65" customFormat="1" ht="20.100000000000001" customHeight="1" x14ac:dyDescent="0.3">
      <c r="A29" s="59"/>
      <c r="B29" s="59"/>
      <c r="C29" s="53">
        <v>230</v>
      </c>
      <c r="D29" s="54" t="s">
        <v>49</v>
      </c>
      <c r="E29" s="54" t="s">
        <v>71</v>
      </c>
      <c r="F29" s="55">
        <v>17500</v>
      </c>
      <c r="G29" s="55"/>
      <c r="H29" s="55">
        <v>10000</v>
      </c>
      <c r="I29" s="55">
        <f t="shared" si="23"/>
        <v>27500</v>
      </c>
      <c r="J29" s="58"/>
      <c r="K29" s="61"/>
      <c r="L29" s="55"/>
      <c r="M29" s="57"/>
      <c r="N29" s="61" t="s">
        <v>72</v>
      </c>
      <c r="O29" s="58" t="s">
        <v>52</v>
      </c>
      <c r="P29" s="58"/>
      <c r="Q29" s="58">
        <f t="shared" si="10"/>
        <v>10000</v>
      </c>
      <c r="R29" s="57" t="str">
        <f t="shared" si="22"/>
        <v>ok</v>
      </c>
      <c r="S29" s="62"/>
      <c r="T29" s="63"/>
      <c r="U29" s="63"/>
      <c r="V29" s="64"/>
    </row>
    <row r="30" spans="1:22" s="65" customFormat="1" ht="20.100000000000001" customHeight="1" x14ac:dyDescent="0.3">
      <c r="A30" s="59"/>
      <c r="B30" s="59"/>
      <c r="C30" s="53">
        <v>264</v>
      </c>
      <c r="D30" s="54" t="s">
        <v>73</v>
      </c>
      <c r="E30" s="54" t="s">
        <v>74</v>
      </c>
      <c r="F30" s="55">
        <v>3500</v>
      </c>
      <c r="G30" s="55"/>
      <c r="H30" s="55">
        <v>2500</v>
      </c>
      <c r="I30" s="55">
        <f t="shared" si="23"/>
        <v>6000</v>
      </c>
      <c r="J30" s="58"/>
      <c r="K30" s="61"/>
      <c r="L30" s="55"/>
      <c r="M30" s="57"/>
      <c r="N30" s="61" t="s">
        <v>75</v>
      </c>
      <c r="O30" s="58" t="s">
        <v>52</v>
      </c>
      <c r="P30" s="58"/>
      <c r="Q30" s="58">
        <f t="shared" si="10"/>
        <v>2500</v>
      </c>
      <c r="R30" s="57" t="str">
        <f t="shared" si="22"/>
        <v>ok</v>
      </c>
      <c r="S30" s="62"/>
      <c r="T30" s="63"/>
      <c r="U30" s="63"/>
      <c r="V30" s="64"/>
    </row>
    <row r="31" spans="1:22" s="65" customFormat="1" ht="20.100000000000001" customHeight="1" x14ac:dyDescent="0.3">
      <c r="A31" s="59"/>
      <c r="B31" s="59"/>
      <c r="C31" s="53">
        <v>264</v>
      </c>
      <c r="D31" s="54" t="s">
        <v>73</v>
      </c>
      <c r="E31" s="54" t="s">
        <v>155</v>
      </c>
      <c r="F31" s="55">
        <v>88500</v>
      </c>
      <c r="G31" s="55"/>
      <c r="H31" s="55">
        <v>3221</v>
      </c>
      <c r="I31" s="55">
        <f t="shared" si="23"/>
        <v>91721</v>
      </c>
      <c r="J31" s="58"/>
      <c r="K31" s="61"/>
      <c r="L31" s="55"/>
      <c r="M31" s="57"/>
      <c r="N31" s="61" t="s">
        <v>75</v>
      </c>
      <c r="O31" s="58" t="s">
        <v>52</v>
      </c>
      <c r="P31" s="58"/>
      <c r="Q31" s="58">
        <f t="shared" si="10"/>
        <v>3221</v>
      </c>
      <c r="R31" s="57" t="str">
        <f t="shared" ref="R31" si="25">IF((G31+H31)=(P31+Q31),"ok","검토")</f>
        <v>ok</v>
      </c>
      <c r="S31" s="62"/>
      <c r="T31" s="63"/>
      <c r="U31" s="63"/>
      <c r="V31" s="64"/>
    </row>
    <row r="32" spans="1:22" s="65" customFormat="1" ht="20.100000000000001" customHeight="1" x14ac:dyDescent="0.3">
      <c r="A32" s="59"/>
      <c r="B32" s="59"/>
      <c r="C32" s="53">
        <v>268</v>
      </c>
      <c r="D32" s="54" t="s">
        <v>76</v>
      </c>
      <c r="E32" s="54" t="s">
        <v>74</v>
      </c>
      <c r="F32" s="55">
        <v>3500</v>
      </c>
      <c r="G32" s="55"/>
      <c r="H32" s="55">
        <v>2500</v>
      </c>
      <c r="I32" s="55">
        <f t="shared" si="23"/>
        <v>6000</v>
      </c>
      <c r="J32" s="58"/>
      <c r="K32" s="61"/>
      <c r="L32" s="55"/>
      <c r="M32" s="57"/>
      <c r="N32" s="61" t="s">
        <v>75</v>
      </c>
      <c r="O32" s="58" t="s">
        <v>52</v>
      </c>
      <c r="P32" s="58"/>
      <c r="Q32" s="58">
        <f t="shared" si="10"/>
        <v>2500</v>
      </c>
      <c r="R32" s="57" t="str">
        <f t="shared" si="22"/>
        <v>ok</v>
      </c>
      <c r="S32" s="62"/>
      <c r="T32" s="63"/>
      <c r="U32" s="63"/>
      <c r="V32" s="64"/>
    </row>
    <row r="33" spans="1:22" s="65" customFormat="1" ht="20.100000000000001" customHeight="1" x14ac:dyDescent="0.3">
      <c r="A33" s="59"/>
      <c r="B33" s="59"/>
      <c r="C33" s="53">
        <v>268</v>
      </c>
      <c r="D33" s="54" t="s">
        <v>76</v>
      </c>
      <c r="E33" s="54" t="s">
        <v>155</v>
      </c>
      <c r="F33" s="55">
        <v>15500</v>
      </c>
      <c r="G33" s="55"/>
      <c r="H33" s="55">
        <v>7430</v>
      </c>
      <c r="I33" s="55">
        <f t="shared" si="23"/>
        <v>22930</v>
      </c>
      <c r="J33" s="58"/>
      <c r="K33" s="61"/>
      <c r="L33" s="55"/>
      <c r="M33" s="57"/>
      <c r="N33" s="61" t="s">
        <v>75</v>
      </c>
      <c r="O33" s="58" t="s">
        <v>52</v>
      </c>
      <c r="P33" s="58"/>
      <c r="Q33" s="58">
        <f t="shared" si="10"/>
        <v>7430</v>
      </c>
      <c r="R33" s="57" t="str">
        <f t="shared" ref="R33" si="26">IF((G33+H33)=(P33+Q33),"ok","검토")</f>
        <v>ok</v>
      </c>
      <c r="S33" s="62"/>
      <c r="T33" s="63"/>
      <c r="U33" s="63"/>
      <c r="V33" s="64"/>
    </row>
    <row r="34" spans="1:22" s="65" customFormat="1" ht="20.100000000000001" customHeight="1" x14ac:dyDescent="0.3">
      <c r="A34" s="59"/>
      <c r="B34" s="59"/>
      <c r="C34" s="53">
        <v>272</v>
      </c>
      <c r="D34" s="54" t="s">
        <v>77</v>
      </c>
      <c r="E34" s="54" t="s">
        <v>74</v>
      </c>
      <c r="F34" s="55">
        <v>3500</v>
      </c>
      <c r="G34" s="55"/>
      <c r="H34" s="55">
        <v>2500</v>
      </c>
      <c r="I34" s="55">
        <f t="shared" si="23"/>
        <v>6000</v>
      </c>
      <c r="J34" s="58"/>
      <c r="K34" s="61"/>
      <c r="L34" s="55"/>
      <c r="M34" s="57"/>
      <c r="N34" s="61" t="s">
        <v>75</v>
      </c>
      <c r="O34" s="58" t="s">
        <v>52</v>
      </c>
      <c r="P34" s="58"/>
      <c r="Q34" s="58">
        <f t="shared" si="10"/>
        <v>2500</v>
      </c>
      <c r="R34" s="57" t="str">
        <f t="shared" si="22"/>
        <v>ok</v>
      </c>
      <c r="S34" s="62"/>
      <c r="T34" s="63"/>
      <c r="U34" s="63"/>
      <c r="V34" s="64"/>
    </row>
    <row r="35" spans="1:22" s="65" customFormat="1" ht="20.100000000000001" customHeight="1" x14ac:dyDescent="0.3">
      <c r="A35" s="59"/>
      <c r="B35" s="59"/>
      <c r="C35" s="53">
        <v>272</v>
      </c>
      <c r="D35" s="54" t="s">
        <v>77</v>
      </c>
      <c r="E35" s="54" t="s">
        <v>155</v>
      </c>
      <c r="F35" s="55">
        <v>15500</v>
      </c>
      <c r="G35" s="55"/>
      <c r="H35" s="55">
        <v>7430</v>
      </c>
      <c r="I35" s="55">
        <f t="shared" si="23"/>
        <v>22930</v>
      </c>
      <c r="J35" s="58"/>
      <c r="K35" s="61"/>
      <c r="L35" s="55"/>
      <c r="M35" s="57"/>
      <c r="N35" s="61" t="s">
        <v>75</v>
      </c>
      <c r="O35" s="58" t="s">
        <v>52</v>
      </c>
      <c r="P35" s="58"/>
      <c r="Q35" s="58">
        <f t="shared" si="10"/>
        <v>7430</v>
      </c>
      <c r="R35" s="57" t="str">
        <f t="shared" ref="R35" si="27">IF((G35+H35)=(P35+Q35),"ok","검토")</f>
        <v>ok</v>
      </c>
      <c r="S35" s="62"/>
      <c r="T35" s="63"/>
      <c r="U35" s="63"/>
      <c r="V35" s="64"/>
    </row>
    <row r="36" spans="1:22" s="65" customFormat="1" ht="20.100000000000001" customHeight="1" x14ac:dyDescent="0.3">
      <c r="A36" s="59"/>
      <c r="B36" s="59"/>
      <c r="C36" s="53">
        <v>276</v>
      </c>
      <c r="D36" s="54" t="s">
        <v>78</v>
      </c>
      <c r="E36" s="54" t="s">
        <v>74</v>
      </c>
      <c r="F36" s="55">
        <v>3500</v>
      </c>
      <c r="G36" s="55"/>
      <c r="H36" s="55">
        <v>2500</v>
      </c>
      <c r="I36" s="55">
        <f t="shared" si="23"/>
        <v>6000</v>
      </c>
      <c r="J36" s="58"/>
      <c r="K36" s="61"/>
      <c r="L36" s="55"/>
      <c r="M36" s="57"/>
      <c r="N36" s="61" t="s">
        <v>75</v>
      </c>
      <c r="O36" s="58" t="s">
        <v>52</v>
      </c>
      <c r="P36" s="58"/>
      <c r="Q36" s="58">
        <f t="shared" si="10"/>
        <v>2500</v>
      </c>
      <c r="R36" s="57" t="str">
        <f t="shared" si="22"/>
        <v>ok</v>
      </c>
      <c r="S36" s="62"/>
      <c r="T36" s="63"/>
      <c r="U36" s="63"/>
      <c r="V36" s="64"/>
    </row>
    <row r="37" spans="1:22" s="65" customFormat="1" ht="20.100000000000001" customHeight="1" x14ac:dyDescent="0.3">
      <c r="A37" s="59"/>
      <c r="B37" s="59"/>
      <c r="C37" s="53">
        <v>276</v>
      </c>
      <c r="D37" s="54" t="s">
        <v>156</v>
      </c>
      <c r="E37" s="54" t="s">
        <v>155</v>
      </c>
      <c r="F37" s="55">
        <v>15500</v>
      </c>
      <c r="G37" s="55"/>
      <c r="H37" s="55">
        <v>7430</v>
      </c>
      <c r="I37" s="55">
        <f t="shared" si="23"/>
        <v>22930</v>
      </c>
      <c r="J37" s="58"/>
      <c r="K37" s="61"/>
      <c r="L37" s="55"/>
      <c r="M37" s="57"/>
      <c r="N37" s="61" t="s">
        <v>75</v>
      </c>
      <c r="O37" s="58" t="s">
        <v>52</v>
      </c>
      <c r="P37" s="58"/>
      <c r="Q37" s="58">
        <f t="shared" si="10"/>
        <v>7430</v>
      </c>
      <c r="R37" s="57" t="str">
        <f t="shared" si="22"/>
        <v>ok</v>
      </c>
      <c r="S37" s="62"/>
      <c r="T37" s="63"/>
      <c r="U37" s="63"/>
      <c r="V37" s="64"/>
    </row>
    <row r="38" spans="1:22" s="65" customFormat="1" ht="20.100000000000001" customHeight="1" x14ac:dyDescent="0.3">
      <c r="A38" s="59"/>
      <c r="B38" s="59"/>
      <c r="C38" s="53">
        <v>280</v>
      </c>
      <c r="D38" s="54" t="s">
        <v>79</v>
      </c>
      <c r="E38" s="54" t="s">
        <v>74</v>
      </c>
      <c r="F38" s="55">
        <v>3500</v>
      </c>
      <c r="G38" s="55"/>
      <c r="H38" s="55">
        <v>2500</v>
      </c>
      <c r="I38" s="55">
        <f t="shared" si="23"/>
        <v>6000</v>
      </c>
      <c r="J38" s="58"/>
      <c r="K38" s="61"/>
      <c r="L38" s="55"/>
      <c r="M38" s="57"/>
      <c r="N38" s="61" t="s">
        <v>75</v>
      </c>
      <c r="O38" s="58" t="s">
        <v>52</v>
      </c>
      <c r="P38" s="58"/>
      <c r="Q38" s="58">
        <f t="shared" si="10"/>
        <v>2500</v>
      </c>
      <c r="R38" s="57" t="str">
        <f t="shared" si="22"/>
        <v>ok</v>
      </c>
      <c r="S38" s="62"/>
      <c r="T38" s="63"/>
      <c r="U38" s="63"/>
      <c r="V38" s="64"/>
    </row>
    <row r="39" spans="1:22" s="65" customFormat="1" ht="20.100000000000001" customHeight="1" x14ac:dyDescent="0.3">
      <c r="A39" s="59"/>
      <c r="B39" s="59"/>
      <c r="C39" s="53">
        <v>280</v>
      </c>
      <c r="D39" s="54" t="s">
        <v>157</v>
      </c>
      <c r="E39" s="54" t="s">
        <v>155</v>
      </c>
      <c r="F39" s="55">
        <v>15500</v>
      </c>
      <c r="G39" s="55"/>
      <c r="H39" s="55">
        <v>7430</v>
      </c>
      <c r="I39" s="55">
        <f t="shared" si="23"/>
        <v>22930</v>
      </c>
      <c r="J39" s="58"/>
      <c r="K39" s="61"/>
      <c r="L39" s="55"/>
      <c r="M39" s="57"/>
      <c r="N39" s="61" t="s">
        <v>75</v>
      </c>
      <c r="O39" s="58" t="s">
        <v>52</v>
      </c>
      <c r="P39" s="58"/>
      <c r="Q39" s="58">
        <f t="shared" si="10"/>
        <v>7430</v>
      </c>
      <c r="R39" s="57" t="str">
        <f t="shared" ref="R39" si="28">IF((G39+H39)=(P39+Q39),"ok","검토")</f>
        <v>ok</v>
      </c>
      <c r="S39" s="62"/>
      <c r="T39" s="63"/>
      <c r="U39" s="63"/>
      <c r="V39" s="64"/>
    </row>
    <row r="40" spans="1:22" s="65" customFormat="1" ht="20.100000000000001" customHeight="1" x14ac:dyDescent="0.3">
      <c r="A40" s="59"/>
      <c r="B40" s="59"/>
      <c r="C40" s="53">
        <v>284</v>
      </c>
      <c r="D40" s="54" t="s">
        <v>80</v>
      </c>
      <c r="E40" s="54" t="s">
        <v>74</v>
      </c>
      <c r="F40" s="55">
        <v>3500</v>
      </c>
      <c r="G40" s="55"/>
      <c r="H40" s="55">
        <v>2500</v>
      </c>
      <c r="I40" s="55">
        <f t="shared" si="23"/>
        <v>6000</v>
      </c>
      <c r="J40" s="58"/>
      <c r="K40" s="61"/>
      <c r="L40" s="55"/>
      <c r="M40" s="57"/>
      <c r="N40" s="61" t="s">
        <v>75</v>
      </c>
      <c r="O40" s="58" t="s">
        <v>52</v>
      </c>
      <c r="P40" s="58"/>
      <c r="Q40" s="58">
        <f t="shared" si="10"/>
        <v>2500</v>
      </c>
      <c r="R40" s="57" t="str">
        <f t="shared" si="22"/>
        <v>ok</v>
      </c>
      <c r="S40" s="62"/>
      <c r="T40" s="63"/>
      <c r="U40" s="63"/>
      <c r="V40" s="64"/>
    </row>
    <row r="41" spans="1:22" s="65" customFormat="1" ht="20.100000000000001" customHeight="1" x14ac:dyDescent="0.3">
      <c r="A41" s="59"/>
      <c r="B41" s="59"/>
      <c r="C41" s="53">
        <v>284</v>
      </c>
      <c r="D41" s="54" t="s">
        <v>158</v>
      </c>
      <c r="E41" s="54" t="s">
        <v>155</v>
      </c>
      <c r="F41" s="55">
        <v>15500</v>
      </c>
      <c r="G41" s="55"/>
      <c r="H41" s="55">
        <v>7430</v>
      </c>
      <c r="I41" s="55">
        <f t="shared" si="23"/>
        <v>22930</v>
      </c>
      <c r="J41" s="58"/>
      <c r="K41" s="61"/>
      <c r="L41" s="55"/>
      <c r="M41" s="57"/>
      <c r="N41" s="61" t="s">
        <v>75</v>
      </c>
      <c r="O41" s="58" t="s">
        <v>52</v>
      </c>
      <c r="P41" s="58"/>
      <c r="Q41" s="58">
        <f t="shared" si="10"/>
        <v>7430</v>
      </c>
      <c r="R41" s="57" t="str">
        <f t="shared" si="22"/>
        <v>ok</v>
      </c>
      <c r="S41" s="62"/>
      <c r="T41" s="63"/>
      <c r="U41" s="63"/>
      <c r="V41" s="64"/>
    </row>
    <row r="42" spans="1:22" s="65" customFormat="1" ht="20.100000000000001" customHeight="1" x14ac:dyDescent="0.3">
      <c r="A42" s="59"/>
      <c r="B42" s="59"/>
      <c r="C42" s="53">
        <v>288</v>
      </c>
      <c r="D42" s="54" t="s">
        <v>81</v>
      </c>
      <c r="E42" s="54" t="s">
        <v>74</v>
      </c>
      <c r="F42" s="55">
        <v>3500</v>
      </c>
      <c r="G42" s="55"/>
      <c r="H42" s="55">
        <v>2500</v>
      </c>
      <c r="I42" s="55">
        <f t="shared" si="23"/>
        <v>6000</v>
      </c>
      <c r="J42" s="58"/>
      <c r="K42" s="61"/>
      <c r="L42" s="55"/>
      <c r="M42" s="57"/>
      <c r="N42" s="61" t="s">
        <v>75</v>
      </c>
      <c r="O42" s="58" t="s">
        <v>52</v>
      </c>
      <c r="P42" s="58"/>
      <c r="Q42" s="58">
        <f t="shared" si="10"/>
        <v>2500</v>
      </c>
      <c r="R42" s="57" t="str">
        <f t="shared" si="22"/>
        <v>ok</v>
      </c>
      <c r="S42" s="62"/>
      <c r="T42" s="63"/>
      <c r="U42" s="63"/>
      <c r="V42" s="64"/>
    </row>
    <row r="43" spans="1:22" s="65" customFormat="1" ht="20.100000000000001" customHeight="1" x14ac:dyDescent="0.3">
      <c r="A43" s="59"/>
      <c r="B43" s="59"/>
      <c r="C43" s="53">
        <v>288</v>
      </c>
      <c r="D43" s="54" t="s">
        <v>159</v>
      </c>
      <c r="E43" s="54" t="s">
        <v>155</v>
      </c>
      <c r="F43" s="55">
        <v>15500</v>
      </c>
      <c r="G43" s="55"/>
      <c r="H43" s="55">
        <v>7430</v>
      </c>
      <c r="I43" s="55">
        <f t="shared" si="23"/>
        <v>22930</v>
      </c>
      <c r="J43" s="58"/>
      <c r="K43" s="61"/>
      <c r="L43" s="55"/>
      <c r="M43" s="57"/>
      <c r="N43" s="61" t="s">
        <v>75</v>
      </c>
      <c r="O43" s="58" t="s">
        <v>52</v>
      </c>
      <c r="P43" s="58"/>
      <c r="Q43" s="58">
        <f t="shared" si="10"/>
        <v>7430</v>
      </c>
      <c r="R43" s="57" t="str">
        <f t="shared" si="22"/>
        <v>ok</v>
      </c>
      <c r="S43" s="62"/>
      <c r="T43" s="63"/>
      <c r="U43" s="63"/>
      <c r="V43" s="64"/>
    </row>
    <row r="44" spans="1:22" s="65" customFormat="1" ht="20.100000000000001" customHeight="1" x14ac:dyDescent="0.3">
      <c r="A44" s="59"/>
      <c r="B44" s="59"/>
      <c r="C44" s="53">
        <v>292</v>
      </c>
      <c r="D44" s="54" t="s">
        <v>82</v>
      </c>
      <c r="E44" s="54" t="s">
        <v>74</v>
      </c>
      <c r="F44" s="55">
        <v>3500</v>
      </c>
      <c r="G44" s="55"/>
      <c r="H44" s="55">
        <v>2500</v>
      </c>
      <c r="I44" s="55">
        <f t="shared" si="23"/>
        <v>6000</v>
      </c>
      <c r="J44" s="58"/>
      <c r="K44" s="61"/>
      <c r="L44" s="55"/>
      <c r="M44" s="57"/>
      <c r="N44" s="61" t="s">
        <v>75</v>
      </c>
      <c r="O44" s="58" t="s">
        <v>52</v>
      </c>
      <c r="P44" s="58"/>
      <c r="Q44" s="58">
        <f t="shared" si="10"/>
        <v>2500</v>
      </c>
      <c r="R44" s="57" t="str">
        <f t="shared" si="22"/>
        <v>ok</v>
      </c>
      <c r="S44" s="62"/>
      <c r="T44" s="63"/>
      <c r="U44" s="63"/>
      <c r="V44" s="64"/>
    </row>
    <row r="45" spans="1:22" s="65" customFormat="1" ht="20.100000000000001" customHeight="1" x14ac:dyDescent="0.3">
      <c r="A45" s="59"/>
      <c r="B45" s="59"/>
      <c r="C45" s="53">
        <v>292</v>
      </c>
      <c r="D45" s="54" t="s">
        <v>160</v>
      </c>
      <c r="E45" s="54" t="s">
        <v>155</v>
      </c>
      <c r="F45" s="55">
        <v>15500</v>
      </c>
      <c r="G45" s="55"/>
      <c r="H45" s="55">
        <v>7430</v>
      </c>
      <c r="I45" s="55">
        <f t="shared" si="23"/>
        <v>22930</v>
      </c>
      <c r="J45" s="58"/>
      <c r="K45" s="61"/>
      <c r="L45" s="55"/>
      <c r="M45" s="57"/>
      <c r="N45" s="61" t="s">
        <v>75</v>
      </c>
      <c r="O45" s="58" t="s">
        <v>52</v>
      </c>
      <c r="P45" s="58"/>
      <c r="Q45" s="58">
        <f t="shared" si="10"/>
        <v>7430</v>
      </c>
      <c r="R45" s="57" t="str">
        <f t="shared" si="22"/>
        <v>ok</v>
      </c>
      <c r="S45" s="62"/>
      <c r="T45" s="63"/>
      <c r="U45" s="63"/>
      <c r="V45" s="64"/>
    </row>
    <row r="46" spans="1:22" s="65" customFormat="1" ht="20.100000000000001" customHeight="1" x14ac:dyDescent="0.3">
      <c r="A46" s="59"/>
      <c r="B46" s="59"/>
      <c r="C46" s="53">
        <v>296</v>
      </c>
      <c r="D46" s="54" t="s">
        <v>83</v>
      </c>
      <c r="E46" s="54" t="s">
        <v>74</v>
      </c>
      <c r="F46" s="55">
        <v>3500</v>
      </c>
      <c r="G46" s="55"/>
      <c r="H46" s="55">
        <v>2500</v>
      </c>
      <c r="I46" s="55">
        <f t="shared" si="23"/>
        <v>6000</v>
      </c>
      <c r="J46" s="58"/>
      <c r="K46" s="61"/>
      <c r="L46" s="55"/>
      <c r="M46" s="57"/>
      <c r="N46" s="61" t="s">
        <v>75</v>
      </c>
      <c r="O46" s="58" t="s">
        <v>52</v>
      </c>
      <c r="P46" s="58"/>
      <c r="Q46" s="58">
        <f t="shared" si="10"/>
        <v>2500</v>
      </c>
      <c r="R46" s="57" t="str">
        <f t="shared" si="22"/>
        <v>ok</v>
      </c>
      <c r="S46" s="62"/>
      <c r="T46" s="63"/>
      <c r="U46" s="63"/>
      <c r="V46" s="64"/>
    </row>
    <row r="47" spans="1:22" s="65" customFormat="1" ht="20.100000000000001" customHeight="1" x14ac:dyDescent="0.3">
      <c r="A47" s="59"/>
      <c r="B47" s="59"/>
      <c r="C47" s="53">
        <v>296</v>
      </c>
      <c r="D47" s="54" t="s">
        <v>161</v>
      </c>
      <c r="E47" s="54" t="s">
        <v>155</v>
      </c>
      <c r="F47" s="55">
        <v>15500</v>
      </c>
      <c r="G47" s="55"/>
      <c r="H47" s="55">
        <v>7430</v>
      </c>
      <c r="I47" s="55">
        <f t="shared" si="23"/>
        <v>22930</v>
      </c>
      <c r="J47" s="58"/>
      <c r="K47" s="61"/>
      <c r="L47" s="55"/>
      <c r="M47" s="57"/>
      <c r="N47" s="61" t="s">
        <v>75</v>
      </c>
      <c r="O47" s="58" t="s">
        <v>52</v>
      </c>
      <c r="P47" s="58"/>
      <c r="Q47" s="58">
        <f t="shared" si="10"/>
        <v>7430</v>
      </c>
      <c r="R47" s="57" t="str">
        <f t="shared" si="22"/>
        <v>ok</v>
      </c>
      <c r="S47" s="62"/>
      <c r="T47" s="63"/>
      <c r="U47" s="63"/>
      <c r="V47" s="64"/>
    </row>
    <row r="48" spans="1:22" s="65" customFormat="1" ht="20.100000000000001" customHeight="1" x14ac:dyDescent="0.3">
      <c r="A48" s="59"/>
      <c r="B48" s="59"/>
      <c r="C48" s="53">
        <v>300</v>
      </c>
      <c r="D48" s="54" t="s">
        <v>84</v>
      </c>
      <c r="E48" s="54" t="s">
        <v>74</v>
      </c>
      <c r="F48" s="55">
        <v>3500</v>
      </c>
      <c r="G48" s="55"/>
      <c r="H48" s="55">
        <v>2500</v>
      </c>
      <c r="I48" s="55">
        <f t="shared" si="23"/>
        <v>6000</v>
      </c>
      <c r="J48" s="58"/>
      <c r="K48" s="61"/>
      <c r="L48" s="55"/>
      <c r="M48" s="57"/>
      <c r="N48" s="61" t="s">
        <v>75</v>
      </c>
      <c r="O48" s="58" t="s">
        <v>52</v>
      </c>
      <c r="P48" s="58"/>
      <c r="Q48" s="58">
        <f t="shared" si="10"/>
        <v>2500</v>
      </c>
      <c r="R48" s="57" t="str">
        <f t="shared" si="22"/>
        <v>ok</v>
      </c>
      <c r="S48" s="62"/>
      <c r="T48" s="63"/>
      <c r="U48" s="63"/>
      <c r="V48" s="64"/>
    </row>
    <row r="49" spans="1:22" s="65" customFormat="1" ht="20.100000000000001" customHeight="1" x14ac:dyDescent="0.3">
      <c r="A49" s="59"/>
      <c r="B49" s="59"/>
      <c r="C49" s="53">
        <v>300</v>
      </c>
      <c r="D49" s="54" t="s">
        <v>162</v>
      </c>
      <c r="E49" s="54" t="s">
        <v>155</v>
      </c>
      <c r="F49" s="55">
        <v>15500</v>
      </c>
      <c r="G49" s="55"/>
      <c r="H49" s="55">
        <v>7430</v>
      </c>
      <c r="I49" s="55">
        <f t="shared" si="23"/>
        <v>22930</v>
      </c>
      <c r="J49" s="58"/>
      <c r="K49" s="61"/>
      <c r="L49" s="55"/>
      <c r="M49" s="57"/>
      <c r="N49" s="61" t="s">
        <v>75</v>
      </c>
      <c r="O49" s="58" t="s">
        <v>52</v>
      </c>
      <c r="P49" s="58"/>
      <c r="Q49" s="58">
        <f t="shared" si="10"/>
        <v>7430</v>
      </c>
      <c r="R49" s="57" t="str">
        <f t="shared" si="22"/>
        <v>ok</v>
      </c>
      <c r="S49" s="62"/>
      <c r="T49" s="63"/>
      <c r="U49" s="63"/>
      <c r="V49" s="64"/>
    </row>
    <row r="50" spans="1:22" s="65" customFormat="1" ht="20.100000000000001" customHeight="1" x14ac:dyDescent="0.3">
      <c r="A50" s="59"/>
      <c r="B50" s="59"/>
      <c r="C50" s="53">
        <v>304</v>
      </c>
      <c r="D50" s="54" t="s">
        <v>85</v>
      </c>
      <c r="E50" s="54" t="s">
        <v>74</v>
      </c>
      <c r="F50" s="55">
        <v>3500</v>
      </c>
      <c r="G50" s="55"/>
      <c r="H50" s="55">
        <v>2500</v>
      </c>
      <c r="I50" s="55">
        <f t="shared" si="23"/>
        <v>6000</v>
      </c>
      <c r="J50" s="58"/>
      <c r="K50" s="61"/>
      <c r="L50" s="55"/>
      <c r="M50" s="57"/>
      <c r="N50" s="61" t="s">
        <v>75</v>
      </c>
      <c r="O50" s="58" t="s">
        <v>52</v>
      </c>
      <c r="P50" s="58"/>
      <c r="Q50" s="58">
        <f t="shared" si="10"/>
        <v>2500</v>
      </c>
      <c r="R50" s="57" t="str">
        <f t="shared" si="22"/>
        <v>ok</v>
      </c>
      <c r="S50" s="62"/>
      <c r="T50" s="63"/>
      <c r="U50" s="63"/>
      <c r="V50" s="64"/>
    </row>
    <row r="51" spans="1:22" s="65" customFormat="1" ht="20.100000000000001" customHeight="1" x14ac:dyDescent="0.3">
      <c r="A51" s="59"/>
      <c r="B51" s="59"/>
      <c r="C51" s="53">
        <v>304</v>
      </c>
      <c r="D51" s="54" t="s">
        <v>163</v>
      </c>
      <c r="E51" s="54" t="s">
        <v>155</v>
      </c>
      <c r="F51" s="55">
        <v>15500</v>
      </c>
      <c r="G51" s="55"/>
      <c r="H51" s="55">
        <v>7430</v>
      </c>
      <c r="I51" s="55">
        <f t="shared" si="23"/>
        <v>22930</v>
      </c>
      <c r="J51" s="58"/>
      <c r="K51" s="61"/>
      <c r="L51" s="55"/>
      <c r="M51" s="57"/>
      <c r="N51" s="61" t="s">
        <v>75</v>
      </c>
      <c r="O51" s="58" t="s">
        <v>52</v>
      </c>
      <c r="P51" s="58"/>
      <c r="Q51" s="58">
        <f t="shared" si="10"/>
        <v>7430</v>
      </c>
      <c r="R51" s="57" t="str">
        <f t="shared" si="22"/>
        <v>ok</v>
      </c>
      <c r="S51" s="62"/>
      <c r="T51" s="63"/>
      <c r="U51" s="63"/>
      <c r="V51" s="64"/>
    </row>
    <row r="52" spans="1:22" s="65" customFormat="1" ht="20.100000000000001" customHeight="1" x14ac:dyDescent="0.3">
      <c r="A52" s="59"/>
      <c r="B52" s="59"/>
      <c r="C52" s="53">
        <v>308</v>
      </c>
      <c r="D52" s="54" t="s">
        <v>86</v>
      </c>
      <c r="E52" s="54" t="s">
        <v>74</v>
      </c>
      <c r="F52" s="55">
        <v>3500</v>
      </c>
      <c r="G52" s="55"/>
      <c r="H52" s="55">
        <v>2500</v>
      </c>
      <c r="I52" s="55">
        <f t="shared" si="23"/>
        <v>6000</v>
      </c>
      <c r="J52" s="58"/>
      <c r="K52" s="61"/>
      <c r="L52" s="55"/>
      <c r="M52" s="57"/>
      <c r="N52" s="61" t="s">
        <v>75</v>
      </c>
      <c r="O52" s="58" t="s">
        <v>52</v>
      </c>
      <c r="P52" s="58"/>
      <c r="Q52" s="58">
        <f t="shared" si="10"/>
        <v>2500</v>
      </c>
      <c r="R52" s="57" t="str">
        <f t="shared" si="22"/>
        <v>ok</v>
      </c>
      <c r="S52" s="62"/>
      <c r="T52" s="63"/>
      <c r="U52" s="63"/>
      <c r="V52" s="64"/>
    </row>
    <row r="53" spans="1:22" s="65" customFormat="1" ht="20.100000000000001" customHeight="1" x14ac:dyDescent="0.3">
      <c r="A53" s="59"/>
      <c r="B53" s="59"/>
      <c r="C53" s="53">
        <v>308</v>
      </c>
      <c r="D53" s="54" t="s">
        <v>164</v>
      </c>
      <c r="E53" s="54" t="s">
        <v>155</v>
      </c>
      <c r="F53" s="55">
        <v>15500</v>
      </c>
      <c r="G53" s="55"/>
      <c r="H53" s="55">
        <v>7430</v>
      </c>
      <c r="I53" s="55">
        <f t="shared" si="23"/>
        <v>22930</v>
      </c>
      <c r="J53" s="58"/>
      <c r="K53" s="61"/>
      <c r="L53" s="55"/>
      <c r="M53" s="57"/>
      <c r="N53" s="61" t="s">
        <v>75</v>
      </c>
      <c r="O53" s="58" t="s">
        <v>52</v>
      </c>
      <c r="P53" s="58"/>
      <c r="Q53" s="58">
        <f t="shared" si="10"/>
        <v>7430</v>
      </c>
      <c r="R53" s="57" t="str">
        <f t="shared" si="22"/>
        <v>ok</v>
      </c>
      <c r="S53" s="62"/>
      <c r="T53" s="63"/>
      <c r="U53" s="63"/>
      <c r="V53" s="64"/>
    </row>
    <row r="54" spans="1:22" s="65" customFormat="1" ht="20.100000000000001" customHeight="1" x14ac:dyDescent="0.3">
      <c r="A54" s="59"/>
      <c r="B54" s="59"/>
      <c r="C54" s="53">
        <v>312</v>
      </c>
      <c r="D54" s="54" t="s">
        <v>87</v>
      </c>
      <c r="E54" s="54" t="s">
        <v>74</v>
      </c>
      <c r="F54" s="55">
        <v>3500</v>
      </c>
      <c r="G54" s="55"/>
      <c r="H54" s="55">
        <v>2500</v>
      </c>
      <c r="I54" s="55">
        <f t="shared" si="23"/>
        <v>6000</v>
      </c>
      <c r="J54" s="58"/>
      <c r="K54" s="61"/>
      <c r="L54" s="55"/>
      <c r="M54" s="57"/>
      <c r="N54" s="61" t="s">
        <v>75</v>
      </c>
      <c r="O54" s="58" t="s">
        <v>52</v>
      </c>
      <c r="P54" s="58"/>
      <c r="Q54" s="58">
        <f t="shared" si="10"/>
        <v>2500</v>
      </c>
      <c r="R54" s="57" t="str">
        <f t="shared" si="22"/>
        <v>ok</v>
      </c>
      <c r="S54" s="62"/>
      <c r="T54" s="63"/>
      <c r="U54" s="63"/>
      <c r="V54" s="64"/>
    </row>
    <row r="55" spans="1:22" s="65" customFormat="1" ht="20.100000000000001" customHeight="1" x14ac:dyDescent="0.3">
      <c r="A55" s="59"/>
      <c r="B55" s="59"/>
      <c r="C55" s="53">
        <v>312</v>
      </c>
      <c r="D55" s="54" t="s">
        <v>165</v>
      </c>
      <c r="E55" s="54" t="s">
        <v>155</v>
      </c>
      <c r="F55" s="55">
        <v>15500</v>
      </c>
      <c r="G55" s="55"/>
      <c r="H55" s="55">
        <v>7430</v>
      </c>
      <c r="I55" s="55">
        <f t="shared" si="23"/>
        <v>22930</v>
      </c>
      <c r="J55" s="58"/>
      <c r="K55" s="61"/>
      <c r="L55" s="55"/>
      <c r="M55" s="57"/>
      <c r="N55" s="61" t="s">
        <v>75</v>
      </c>
      <c r="O55" s="58" t="s">
        <v>52</v>
      </c>
      <c r="P55" s="58"/>
      <c r="Q55" s="58">
        <f t="shared" si="10"/>
        <v>7430</v>
      </c>
      <c r="R55" s="57" t="str">
        <f t="shared" si="22"/>
        <v>ok</v>
      </c>
      <c r="S55" s="62"/>
      <c r="T55" s="63"/>
      <c r="U55" s="63"/>
      <c r="V55" s="64"/>
    </row>
    <row r="56" spans="1:22" s="65" customFormat="1" ht="20.100000000000001" customHeight="1" x14ac:dyDescent="0.3">
      <c r="A56" s="59"/>
      <c r="B56" s="59"/>
      <c r="C56" s="53">
        <v>316</v>
      </c>
      <c r="D56" s="54" t="s">
        <v>88</v>
      </c>
      <c r="E56" s="54" t="s">
        <v>74</v>
      </c>
      <c r="F56" s="55">
        <v>3500</v>
      </c>
      <c r="G56" s="55"/>
      <c r="H56" s="55">
        <v>2500</v>
      </c>
      <c r="I56" s="55">
        <f t="shared" si="23"/>
        <v>6000</v>
      </c>
      <c r="J56" s="58"/>
      <c r="K56" s="61"/>
      <c r="L56" s="55"/>
      <c r="M56" s="57"/>
      <c r="N56" s="61" t="s">
        <v>75</v>
      </c>
      <c r="O56" s="58" t="s">
        <v>52</v>
      </c>
      <c r="P56" s="58"/>
      <c r="Q56" s="58">
        <f t="shared" si="10"/>
        <v>2500</v>
      </c>
      <c r="R56" s="57" t="str">
        <f t="shared" si="22"/>
        <v>ok</v>
      </c>
      <c r="S56" s="62"/>
      <c r="T56" s="63"/>
      <c r="U56" s="63"/>
      <c r="V56" s="64"/>
    </row>
    <row r="57" spans="1:22" s="65" customFormat="1" ht="20.100000000000001" customHeight="1" x14ac:dyDescent="0.3">
      <c r="A57" s="59"/>
      <c r="B57" s="59"/>
      <c r="C57" s="53">
        <v>316</v>
      </c>
      <c r="D57" s="54" t="s">
        <v>166</v>
      </c>
      <c r="E57" s="54" t="s">
        <v>155</v>
      </c>
      <c r="F57" s="55">
        <v>15500</v>
      </c>
      <c r="G57" s="55"/>
      <c r="H57" s="55">
        <v>7430</v>
      </c>
      <c r="I57" s="55">
        <f t="shared" si="23"/>
        <v>22930</v>
      </c>
      <c r="J57" s="58"/>
      <c r="K57" s="61"/>
      <c r="L57" s="55"/>
      <c r="M57" s="57"/>
      <c r="N57" s="61" t="s">
        <v>75</v>
      </c>
      <c r="O57" s="58" t="s">
        <v>52</v>
      </c>
      <c r="P57" s="58"/>
      <c r="Q57" s="58">
        <f t="shared" si="10"/>
        <v>7430</v>
      </c>
      <c r="R57" s="57" t="str">
        <f t="shared" si="22"/>
        <v>ok</v>
      </c>
      <c r="S57" s="62"/>
      <c r="T57" s="63"/>
      <c r="U57" s="63"/>
      <c r="V57" s="64"/>
    </row>
    <row r="58" spans="1:22" s="65" customFormat="1" ht="20.100000000000001" customHeight="1" x14ac:dyDescent="0.3">
      <c r="A58" s="59"/>
      <c r="B58" s="59"/>
      <c r="C58" s="53">
        <v>320</v>
      </c>
      <c r="D58" s="54" t="s">
        <v>89</v>
      </c>
      <c r="E58" s="54" t="s">
        <v>74</v>
      </c>
      <c r="F58" s="55">
        <v>3500</v>
      </c>
      <c r="G58" s="55"/>
      <c r="H58" s="55">
        <v>2500</v>
      </c>
      <c r="I58" s="55">
        <f t="shared" si="23"/>
        <v>6000</v>
      </c>
      <c r="J58" s="58"/>
      <c r="K58" s="61"/>
      <c r="L58" s="55"/>
      <c r="M58" s="57"/>
      <c r="N58" s="61" t="s">
        <v>75</v>
      </c>
      <c r="O58" s="58" t="s">
        <v>52</v>
      </c>
      <c r="P58" s="58"/>
      <c r="Q58" s="58">
        <f t="shared" si="10"/>
        <v>2500</v>
      </c>
      <c r="R58" s="57" t="str">
        <f t="shared" si="22"/>
        <v>ok</v>
      </c>
      <c r="S58" s="62"/>
      <c r="T58" s="63"/>
      <c r="U58" s="63"/>
      <c r="V58" s="64"/>
    </row>
    <row r="59" spans="1:22" s="65" customFormat="1" ht="20.100000000000001" customHeight="1" x14ac:dyDescent="0.3">
      <c r="A59" s="59"/>
      <c r="B59" s="59"/>
      <c r="C59" s="53">
        <v>320</v>
      </c>
      <c r="D59" s="54" t="s">
        <v>167</v>
      </c>
      <c r="E59" s="54" t="s">
        <v>155</v>
      </c>
      <c r="F59" s="55">
        <v>15500</v>
      </c>
      <c r="G59" s="55"/>
      <c r="H59" s="55">
        <v>7430</v>
      </c>
      <c r="I59" s="55">
        <f t="shared" si="23"/>
        <v>22930</v>
      </c>
      <c r="J59" s="58"/>
      <c r="K59" s="61"/>
      <c r="L59" s="55"/>
      <c r="M59" s="57"/>
      <c r="N59" s="61" t="s">
        <v>75</v>
      </c>
      <c r="O59" s="58" t="s">
        <v>52</v>
      </c>
      <c r="P59" s="58"/>
      <c r="Q59" s="58">
        <f t="shared" si="10"/>
        <v>7430</v>
      </c>
      <c r="R59" s="57" t="str">
        <f t="shared" si="22"/>
        <v>ok</v>
      </c>
      <c r="S59" s="62"/>
      <c r="T59" s="63"/>
      <c r="U59" s="63"/>
      <c r="V59" s="64"/>
    </row>
    <row r="60" spans="1:22" s="65" customFormat="1" ht="20.100000000000001" customHeight="1" x14ac:dyDescent="0.3">
      <c r="A60" s="59"/>
      <c r="B60" s="59"/>
      <c r="C60" s="53">
        <v>323</v>
      </c>
      <c r="D60" s="54" t="s">
        <v>90</v>
      </c>
      <c r="E60" s="54" t="s">
        <v>74</v>
      </c>
      <c r="F60" s="55">
        <v>3500</v>
      </c>
      <c r="G60" s="55"/>
      <c r="H60" s="55">
        <v>2500</v>
      </c>
      <c r="I60" s="55">
        <f t="shared" si="23"/>
        <v>6000</v>
      </c>
      <c r="J60" s="58"/>
      <c r="K60" s="61"/>
      <c r="L60" s="55"/>
      <c r="M60" s="57"/>
      <c r="N60" s="61" t="s">
        <v>75</v>
      </c>
      <c r="O60" s="58" t="s">
        <v>52</v>
      </c>
      <c r="P60" s="58"/>
      <c r="Q60" s="58">
        <f t="shared" si="10"/>
        <v>2500</v>
      </c>
      <c r="R60" s="57" t="str">
        <f t="shared" si="22"/>
        <v>ok</v>
      </c>
      <c r="S60" s="62"/>
      <c r="T60" s="63"/>
      <c r="U60" s="63"/>
      <c r="V60" s="64"/>
    </row>
    <row r="61" spans="1:22" s="65" customFormat="1" ht="20.100000000000001" customHeight="1" x14ac:dyDescent="0.3">
      <c r="A61" s="59"/>
      <c r="B61" s="59"/>
      <c r="C61" s="53">
        <v>323</v>
      </c>
      <c r="D61" s="54" t="s">
        <v>168</v>
      </c>
      <c r="E61" s="54" t="s">
        <v>155</v>
      </c>
      <c r="F61" s="55">
        <v>15500</v>
      </c>
      <c r="G61" s="55"/>
      <c r="H61" s="55">
        <v>7430</v>
      </c>
      <c r="I61" s="55">
        <f t="shared" si="23"/>
        <v>22930</v>
      </c>
      <c r="J61" s="58"/>
      <c r="K61" s="61"/>
      <c r="L61" s="55"/>
      <c r="M61" s="57"/>
      <c r="N61" s="61" t="s">
        <v>75</v>
      </c>
      <c r="O61" s="58" t="s">
        <v>52</v>
      </c>
      <c r="P61" s="58"/>
      <c r="Q61" s="58">
        <f t="shared" si="10"/>
        <v>7430</v>
      </c>
      <c r="R61" s="57" t="str">
        <f t="shared" si="22"/>
        <v>ok</v>
      </c>
      <c r="S61" s="62"/>
      <c r="T61" s="63"/>
      <c r="U61" s="63"/>
      <c r="V61" s="64"/>
    </row>
    <row r="62" spans="1:22" s="65" customFormat="1" ht="20.100000000000001" customHeight="1" x14ac:dyDescent="0.3">
      <c r="A62" s="59"/>
      <c r="B62" s="59"/>
      <c r="C62" s="53">
        <v>327</v>
      </c>
      <c r="D62" s="54" t="s">
        <v>91</v>
      </c>
      <c r="E62" s="54" t="s">
        <v>74</v>
      </c>
      <c r="F62" s="55">
        <v>3500</v>
      </c>
      <c r="G62" s="55"/>
      <c r="H62" s="55">
        <v>2500</v>
      </c>
      <c r="I62" s="55">
        <f t="shared" si="23"/>
        <v>6000</v>
      </c>
      <c r="J62" s="58"/>
      <c r="K62" s="61"/>
      <c r="L62" s="55"/>
      <c r="M62" s="57"/>
      <c r="N62" s="61" t="s">
        <v>75</v>
      </c>
      <c r="O62" s="58" t="s">
        <v>52</v>
      </c>
      <c r="P62" s="58"/>
      <c r="Q62" s="58">
        <f t="shared" si="10"/>
        <v>2500</v>
      </c>
      <c r="R62" s="57" t="str">
        <f t="shared" si="22"/>
        <v>ok</v>
      </c>
      <c r="S62" s="62"/>
      <c r="T62" s="63"/>
      <c r="U62" s="63"/>
      <c r="V62" s="64"/>
    </row>
    <row r="63" spans="1:22" s="65" customFormat="1" ht="20.100000000000001" customHeight="1" x14ac:dyDescent="0.3">
      <c r="A63" s="59"/>
      <c r="B63" s="59"/>
      <c r="C63" s="53">
        <v>327</v>
      </c>
      <c r="D63" s="54" t="s">
        <v>169</v>
      </c>
      <c r="E63" s="54" t="s">
        <v>155</v>
      </c>
      <c r="F63" s="55">
        <v>15500</v>
      </c>
      <c r="G63" s="55"/>
      <c r="H63" s="55">
        <v>7430</v>
      </c>
      <c r="I63" s="55">
        <f t="shared" si="23"/>
        <v>22930</v>
      </c>
      <c r="J63" s="58"/>
      <c r="K63" s="61"/>
      <c r="L63" s="55"/>
      <c r="M63" s="57"/>
      <c r="N63" s="61" t="s">
        <v>75</v>
      </c>
      <c r="O63" s="58" t="s">
        <v>52</v>
      </c>
      <c r="P63" s="58"/>
      <c r="Q63" s="58">
        <f t="shared" si="10"/>
        <v>7430</v>
      </c>
      <c r="R63" s="57" t="str">
        <f t="shared" si="22"/>
        <v>ok</v>
      </c>
      <c r="S63" s="62"/>
      <c r="T63" s="63"/>
      <c r="U63" s="63"/>
      <c r="V63" s="64"/>
    </row>
    <row r="64" spans="1:22" s="65" customFormat="1" ht="20.100000000000001" customHeight="1" x14ac:dyDescent="0.3">
      <c r="A64" s="59"/>
      <c r="B64" s="59"/>
      <c r="C64" s="53">
        <v>330</v>
      </c>
      <c r="D64" s="54" t="s">
        <v>92</v>
      </c>
      <c r="E64" s="54" t="s">
        <v>74</v>
      </c>
      <c r="F64" s="55">
        <v>3500</v>
      </c>
      <c r="G64" s="55"/>
      <c r="H64" s="55">
        <v>2500</v>
      </c>
      <c r="I64" s="55">
        <f t="shared" si="23"/>
        <v>6000</v>
      </c>
      <c r="J64" s="58"/>
      <c r="K64" s="61"/>
      <c r="L64" s="55"/>
      <c r="M64" s="57"/>
      <c r="N64" s="61" t="s">
        <v>75</v>
      </c>
      <c r="O64" s="58" t="s">
        <v>52</v>
      </c>
      <c r="P64" s="58"/>
      <c r="Q64" s="58">
        <f t="shared" si="10"/>
        <v>2500</v>
      </c>
      <c r="R64" s="57" t="str">
        <f t="shared" si="22"/>
        <v>ok</v>
      </c>
      <c r="S64" s="62"/>
      <c r="T64" s="63"/>
      <c r="U64" s="63"/>
      <c r="V64" s="64"/>
    </row>
    <row r="65" spans="1:22" s="65" customFormat="1" ht="20.100000000000001" customHeight="1" x14ac:dyDescent="0.3">
      <c r="A65" s="59"/>
      <c r="B65" s="59"/>
      <c r="C65" s="53">
        <v>330</v>
      </c>
      <c r="D65" s="54" t="s">
        <v>170</v>
      </c>
      <c r="E65" s="54" t="s">
        <v>155</v>
      </c>
      <c r="F65" s="55">
        <v>15500</v>
      </c>
      <c r="G65" s="55"/>
      <c r="H65" s="55">
        <v>7430</v>
      </c>
      <c r="I65" s="55">
        <f t="shared" si="23"/>
        <v>22930</v>
      </c>
      <c r="J65" s="58"/>
      <c r="K65" s="61"/>
      <c r="L65" s="55"/>
      <c r="M65" s="57"/>
      <c r="N65" s="61" t="s">
        <v>75</v>
      </c>
      <c r="O65" s="58" t="s">
        <v>52</v>
      </c>
      <c r="P65" s="58"/>
      <c r="Q65" s="58">
        <f t="shared" si="10"/>
        <v>7430</v>
      </c>
      <c r="R65" s="57" t="str">
        <f t="shared" si="22"/>
        <v>ok</v>
      </c>
      <c r="S65" s="62"/>
      <c r="T65" s="63"/>
      <c r="U65" s="63"/>
      <c r="V65" s="64"/>
    </row>
    <row r="66" spans="1:22" s="65" customFormat="1" ht="20.100000000000001" customHeight="1" x14ac:dyDescent="0.3">
      <c r="A66" s="59"/>
      <c r="B66" s="59"/>
      <c r="C66" s="53">
        <v>334</v>
      </c>
      <c r="D66" s="54" t="s">
        <v>93</v>
      </c>
      <c r="E66" s="54" t="s">
        <v>74</v>
      </c>
      <c r="F66" s="55">
        <v>3500</v>
      </c>
      <c r="G66" s="55"/>
      <c r="H66" s="55">
        <v>2500</v>
      </c>
      <c r="I66" s="55">
        <f t="shared" si="23"/>
        <v>6000</v>
      </c>
      <c r="J66" s="58"/>
      <c r="K66" s="61"/>
      <c r="L66" s="55"/>
      <c r="M66" s="57"/>
      <c r="N66" s="61" t="s">
        <v>75</v>
      </c>
      <c r="O66" s="58" t="s">
        <v>52</v>
      </c>
      <c r="P66" s="58"/>
      <c r="Q66" s="58">
        <f t="shared" si="10"/>
        <v>2500</v>
      </c>
      <c r="R66" s="57" t="str">
        <f t="shared" si="22"/>
        <v>ok</v>
      </c>
      <c r="S66" s="62"/>
      <c r="T66" s="63"/>
      <c r="U66" s="63"/>
      <c r="V66" s="64"/>
    </row>
    <row r="67" spans="1:22" s="65" customFormat="1" ht="20.100000000000001" customHeight="1" x14ac:dyDescent="0.3">
      <c r="A67" s="59"/>
      <c r="B67" s="59"/>
      <c r="C67" s="53">
        <v>334</v>
      </c>
      <c r="D67" s="54" t="s">
        <v>171</v>
      </c>
      <c r="E67" s="54" t="s">
        <v>155</v>
      </c>
      <c r="F67" s="55">
        <v>15500</v>
      </c>
      <c r="G67" s="55"/>
      <c r="H67" s="55">
        <v>7430</v>
      </c>
      <c r="I67" s="55">
        <f t="shared" si="23"/>
        <v>22930</v>
      </c>
      <c r="J67" s="58"/>
      <c r="K67" s="61"/>
      <c r="L67" s="55"/>
      <c r="M67" s="57"/>
      <c r="N67" s="61" t="s">
        <v>75</v>
      </c>
      <c r="O67" s="58" t="s">
        <v>52</v>
      </c>
      <c r="P67" s="58"/>
      <c r="Q67" s="58">
        <f t="shared" si="10"/>
        <v>7430</v>
      </c>
      <c r="R67" s="57" t="str">
        <f t="shared" si="22"/>
        <v>ok</v>
      </c>
      <c r="S67" s="62"/>
      <c r="T67" s="63"/>
      <c r="U67" s="63"/>
      <c r="V67" s="64"/>
    </row>
    <row r="68" spans="1:22" s="65" customFormat="1" ht="20.100000000000001" customHeight="1" x14ac:dyDescent="0.3">
      <c r="A68" s="59"/>
      <c r="B68" s="59"/>
      <c r="C68" s="53">
        <v>334</v>
      </c>
      <c r="D68" s="54" t="s">
        <v>93</v>
      </c>
      <c r="E68" s="54" t="s">
        <v>152</v>
      </c>
      <c r="F68" s="55">
        <v>3500</v>
      </c>
      <c r="G68" s="55"/>
      <c r="H68" s="55">
        <v>13000</v>
      </c>
      <c r="I68" s="55">
        <f t="shared" si="23"/>
        <v>16500</v>
      </c>
      <c r="J68" s="58"/>
      <c r="K68" s="61"/>
      <c r="L68" s="55"/>
      <c r="M68" s="57"/>
      <c r="N68" s="61" t="s">
        <v>99</v>
      </c>
      <c r="O68" s="58" t="s">
        <v>52</v>
      </c>
      <c r="P68" s="58"/>
      <c r="Q68" s="58">
        <f t="shared" si="10"/>
        <v>13000</v>
      </c>
      <c r="R68" s="57" t="str">
        <f t="shared" si="22"/>
        <v>ok</v>
      </c>
      <c r="S68" s="62"/>
      <c r="T68" s="63"/>
      <c r="U68" s="63"/>
      <c r="V68" s="64"/>
    </row>
    <row r="69" spans="1:22" s="65" customFormat="1" ht="20.100000000000001" customHeight="1" x14ac:dyDescent="0.3">
      <c r="A69" s="59"/>
      <c r="B69" s="59"/>
      <c r="C69" s="53">
        <v>338</v>
      </c>
      <c r="D69" s="54" t="s">
        <v>94</v>
      </c>
      <c r="E69" s="54" t="s">
        <v>74</v>
      </c>
      <c r="F69" s="55">
        <v>3500</v>
      </c>
      <c r="G69" s="55"/>
      <c r="H69" s="55">
        <v>2500</v>
      </c>
      <c r="I69" s="55">
        <f t="shared" si="23"/>
        <v>6000</v>
      </c>
      <c r="J69" s="58"/>
      <c r="K69" s="61"/>
      <c r="L69" s="55"/>
      <c r="M69" s="57"/>
      <c r="N69" s="61" t="s">
        <v>75</v>
      </c>
      <c r="O69" s="58" t="s">
        <v>52</v>
      </c>
      <c r="P69" s="58"/>
      <c r="Q69" s="58">
        <f t="shared" si="10"/>
        <v>2500</v>
      </c>
      <c r="R69" s="57" t="str">
        <f t="shared" si="22"/>
        <v>ok</v>
      </c>
      <c r="S69" s="62"/>
      <c r="T69" s="63"/>
      <c r="U69" s="63"/>
      <c r="V69" s="64"/>
    </row>
    <row r="70" spans="1:22" s="65" customFormat="1" ht="20.100000000000001" customHeight="1" x14ac:dyDescent="0.3">
      <c r="A70" s="59"/>
      <c r="B70" s="59"/>
      <c r="C70" s="53">
        <v>338</v>
      </c>
      <c r="D70" s="54" t="s">
        <v>172</v>
      </c>
      <c r="E70" s="54" t="s">
        <v>155</v>
      </c>
      <c r="F70" s="55">
        <v>15500</v>
      </c>
      <c r="G70" s="55"/>
      <c r="H70" s="55">
        <v>7430</v>
      </c>
      <c r="I70" s="55">
        <f t="shared" si="23"/>
        <v>22930</v>
      </c>
      <c r="J70" s="58"/>
      <c r="K70" s="61"/>
      <c r="L70" s="55"/>
      <c r="M70" s="57"/>
      <c r="N70" s="61" t="s">
        <v>75</v>
      </c>
      <c r="O70" s="58" t="s">
        <v>52</v>
      </c>
      <c r="P70" s="58"/>
      <c r="Q70" s="58">
        <f t="shared" si="10"/>
        <v>7430</v>
      </c>
      <c r="R70" s="57" t="str">
        <f t="shared" si="22"/>
        <v>ok</v>
      </c>
      <c r="S70" s="62"/>
      <c r="T70" s="63"/>
      <c r="U70" s="63"/>
      <c r="V70" s="64"/>
    </row>
    <row r="71" spans="1:22" s="65" customFormat="1" ht="20.100000000000001" customHeight="1" x14ac:dyDescent="0.3">
      <c r="A71" s="59"/>
      <c r="B71" s="59"/>
      <c r="C71" s="53">
        <v>342</v>
      </c>
      <c r="D71" s="54" t="s">
        <v>95</v>
      </c>
      <c r="E71" s="54" t="s">
        <v>74</v>
      </c>
      <c r="F71" s="55">
        <v>3500</v>
      </c>
      <c r="G71" s="55"/>
      <c r="H71" s="55">
        <v>2500</v>
      </c>
      <c r="I71" s="55">
        <f t="shared" si="23"/>
        <v>6000</v>
      </c>
      <c r="J71" s="58"/>
      <c r="K71" s="61"/>
      <c r="L71" s="55"/>
      <c r="M71" s="57"/>
      <c r="N71" s="61" t="s">
        <v>75</v>
      </c>
      <c r="O71" s="58" t="s">
        <v>52</v>
      </c>
      <c r="P71" s="58"/>
      <c r="Q71" s="58">
        <f t="shared" ref="Q71:Q129" si="29">H71</f>
        <v>2500</v>
      </c>
      <c r="R71" s="57" t="str">
        <f t="shared" si="22"/>
        <v>ok</v>
      </c>
      <c r="S71" s="62"/>
      <c r="T71" s="63"/>
      <c r="U71" s="63"/>
      <c r="V71" s="64"/>
    </row>
    <row r="72" spans="1:22" s="65" customFormat="1" ht="20.100000000000001" customHeight="1" x14ac:dyDescent="0.3">
      <c r="A72" s="59"/>
      <c r="B72" s="59"/>
      <c r="C72" s="53">
        <v>342</v>
      </c>
      <c r="D72" s="54" t="s">
        <v>95</v>
      </c>
      <c r="E72" s="54" t="s">
        <v>155</v>
      </c>
      <c r="F72" s="55">
        <v>15500</v>
      </c>
      <c r="G72" s="55"/>
      <c r="H72" s="55">
        <v>7430</v>
      </c>
      <c r="I72" s="55">
        <f t="shared" si="23"/>
        <v>22930</v>
      </c>
      <c r="J72" s="58"/>
      <c r="K72" s="61"/>
      <c r="L72" s="55"/>
      <c r="M72" s="57"/>
      <c r="N72" s="61" t="s">
        <v>75</v>
      </c>
      <c r="O72" s="58" t="s">
        <v>52</v>
      </c>
      <c r="P72" s="58"/>
      <c r="Q72" s="58">
        <f t="shared" si="29"/>
        <v>7430</v>
      </c>
      <c r="R72" s="57" t="str">
        <f t="shared" si="22"/>
        <v>ok</v>
      </c>
      <c r="S72" s="62"/>
      <c r="T72" s="63"/>
      <c r="U72" s="63"/>
      <c r="V72" s="64"/>
    </row>
    <row r="73" spans="1:22" s="65" customFormat="1" ht="20.100000000000001" customHeight="1" x14ac:dyDescent="0.3">
      <c r="A73" s="59"/>
      <c r="B73" s="59"/>
      <c r="C73" s="53">
        <v>346</v>
      </c>
      <c r="D73" s="54" t="s">
        <v>96</v>
      </c>
      <c r="E73" s="54" t="s">
        <v>74</v>
      </c>
      <c r="F73" s="55">
        <v>3500</v>
      </c>
      <c r="G73" s="55"/>
      <c r="H73" s="55">
        <v>2500</v>
      </c>
      <c r="I73" s="55">
        <f t="shared" si="23"/>
        <v>6000</v>
      </c>
      <c r="J73" s="58"/>
      <c r="K73" s="61"/>
      <c r="L73" s="55"/>
      <c r="M73" s="57"/>
      <c r="N73" s="61" t="s">
        <v>75</v>
      </c>
      <c r="O73" s="58" t="s">
        <v>52</v>
      </c>
      <c r="P73" s="58"/>
      <c r="Q73" s="58">
        <f t="shared" si="29"/>
        <v>2500</v>
      </c>
      <c r="R73" s="57" t="str">
        <f t="shared" si="22"/>
        <v>ok</v>
      </c>
      <c r="S73" s="62"/>
      <c r="T73" s="63"/>
      <c r="U73" s="63"/>
      <c r="V73" s="64"/>
    </row>
    <row r="74" spans="1:22" s="65" customFormat="1" ht="20.100000000000001" customHeight="1" x14ac:dyDescent="0.3">
      <c r="A74" s="59"/>
      <c r="B74" s="59"/>
      <c r="C74" s="53">
        <v>346</v>
      </c>
      <c r="D74" s="54" t="s">
        <v>173</v>
      </c>
      <c r="E74" s="54" t="s">
        <v>155</v>
      </c>
      <c r="F74" s="55">
        <v>15500</v>
      </c>
      <c r="G74" s="55"/>
      <c r="H74" s="55">
        <v>7430</v>
      </c>
      <c r="I74" s="55">
        <f t="shared" si="23"/>
        <v>22930</v>
      </c>
      <c r="J74" s="58"/>
      <c r="K74" s="61"/>
      <c r="L74" s="55"/>
      <c r="M74" s="57"/>
      <c r="N74" s="61" t="s">
        <v>75</v>
      </c>
      <c r="O74" s="58" t="s">
        <v>52</v>
      </c>
      <c r="P74" s="58"/>
      <c r="Q74" s="58">
        <f t="shared" si="29"/>
        <v>7430</v>
      </c>
      <c r="R74" s="57" t="str">
        <f t="shared" si="22"/>
        <v>ok</v>
      </c>
      <c r="S74" s="62"/>
      <c r="T74" s="63"/>
      <c r="U74" s="63"/>
      <c r="V74" s="64"/>
    </row>
    <row r="75" spans="1:22" s="65" customFormat="1" ht="20.100000000000001" customHeight="1" x14ac:dyDescent="0.3">
      <c r="A75" s="59"/>
      <c r="B75" s="59"/>
      <c r="C75" s="53">
        <v>350</v>
      </c>
      <c r="D75" s="54" t="s">
        <v>97</v>
      </c>
      <c r="E75" s="54" t="s">
        <v>74</v>
      </c>
      <c r="F75" s="55">
        <v>3500</v>
      </c>
      <c r="G75" s="55"/>
      <c r="H75" s="55">
        <v>2500</v>
      </c>
      <c r="I75" s="55">
        <f t="shared" si="23"/>
        <v>6000</v>
      </c>
      <c r="J75" s="58"/>
      <c r="K75" s="61"/>
      <c r="L75" s="55"/>
      <c r="M75" s="57"/>
      <c r="N75" s="61" t="s">
        <v>75</v>
      </c>
      <c r="O75" s="58" t="s">
        <v>52</v>
      </c>
      <c r="P75" s="58"/>
      <c r="Q75" s="58">
        <f t="shared" si="29"/>
        <v>2500</v>
      </c>
      <c r="R75" s="57" t="str">
        <f t="shared" si="22"/>
        <v>ok</v>
      </c>
      <c r="S75" s="62"/>
      <c r="T75" s="63"/>
      <c r="U75" s="63"/>
      <c r="V75" s="64"/>
    </row>
    <row r="76" spans="1:22" s="65" customFormat="1" ht="20.100000000000001" customHeight="1" x14ac:dyDescent="0.3">
      <c r="A76" s="59"/>
      <c r="B76" s="59"/>
      <c r="C76" s="53">
        <v>350</v>
      </c>
      <c r="D76" s="54" t="s">
        <v>97</v>
      </c>
      <c r="E76" s="54" t="s">
        <v>155</v>
      </c>
      <c r="F76" s="55">
        <v>15500</v>
      </c>
      <c r="G76" s="55"/>
      <c r="H76" s="55">
        <v>7430</v>
      </c>
      <c r="I76" s="55">
        <f t="shared" si="23"/>
        <v>22930</v>
      </c>
      <c r="J76" s="58"/>
      <c r="K76" s="61"/>
      <c r="L76" s="55"/>
      <c r="M76" s="57"/>
      <c r="N76" s="61" t="s">
        <v>75</v>
      </c>
      <c r="O76" s="58" t="s">
        <v>52</v>
      </c>
      <c r="P76" s="58"/>
      <c r="Q76" s="58">
        <f t="shared" si="29"/>
        <v>7430</v>
      </c>
      <c r="R76" s="57" t="str">
        <f t="shared" si="22"/>
        <v>ok</v>
      </c>
      <c r="S76" s="62"/>
      <c r="T76" s="63"/>
      <c r="U76" s="63"/>
      <c r="V76" s="64"/>
    </row>
    <row r="77" spans="1:22" s="65" customFormat="1" ht="20.100000000000001" customHeight="1" x14ac:dyDescent="0.3">
      <c r="A77" s="59"/>
      <c r="B77" s="59"/>
      <c r="C77" s="53" t="s">
        <v>38</v>
      </c>
      <c r="D77" s="54" t="s">
        <v>49</v>
      </c>
      <c r="E77" s="54" t="s">
        <v>60</v>
      </c>
      <c r="F77" s="55"/>
      <c r="G77" s="55"/>
      <c r="H77" s="55">
        <v>30000</v>
      </c>
      <c r="I77" s="55">
        <f t="shared" ref="I77:I78" si="30">F77+G77+H77</f>
        <v>30000</v>
      </c>
      <c r="J77" s="58"/>
      <c r="K77" s="61"/>
      <c r="L77" s="55">
        <f>F77+J77+K77</f>
        <v>0</v>
      </c>
      <c r="M77" s="57" t="str">
        <f t="shared" ref="M77" si="31">IF(G77-J77&lt;0,"동의필요","-")</f>
        <v>-</v>
      </c>
      <c r="N77" s="61" t="s">
        <v>61</v>
      </c>
      <c r="O77" s="58" t="s">
        <v>52</v>
      </c>
      <c r="P77" s="58"/>
      <c r="Q77" s="58">
        <f t="shared" si="29"/>
        <v>30000</v>
      </c>
      <c r="R77" s="57" t="str">
        <f t="shared" ref="R77:R78" si="32">IF((G77+H77)=(P77+Q77),"ok","검토")</f>
        <v>ok</v>
      </c>
      <c r="S77" s="62"/>
      <c r="T77" s="63"/>
      <c r="U77" s="63">
        <v>1000000</v>
      </c>
      <c r="V77" s="64"/>
    </row>
    <row r="78" spans="1:22" s="65" customFormat="1" ht="20.100000000000001" customHeight="1" x14ac:dyDescent="0.3">
      <c r="A78" s="59"/>
      <c r="B78" s="59"/>
      <c r="C78" s="53" t="s">
        <v>38</v>
      </c>
      <c r="D78" s="54" t="s">
        <v>68</v>
      </c>
      <c r="E78" s="54" t="s">
        <v>69</v>
      </c>
      <c r="F78" s="55"/>
      <c r="G78" s="55"/>
      <c r="H78" s="55">
        <v>882996</v>
      </c>
      <c r="I78" s="55">
        <f t="shared" si="30"/>
        <v>882996</v>
      </c>
      <c r="J78" s="58"/>
      <c r="K78" s="61"/>
      <c r="L78" s="55"/>
      <c r="M78" s="57"/>
      <c r="N78" s="61" t="s">
        <v>70</v>
      </c>
      <c r="O78" s="58" t="s">
        <v>52</v>
      </c>
      <c r="P78" s="58"/>
      <c r="Q78" s="58">
        <f t="shared" si="29"/>
        <v>882996</v>
      </c>
      <c r="R78" s="57" t="str">
        <f t="shared" si="32"/>
        <v>ok</v>
      </c>
      <c r="S78" s="62"/>
      <c r="T78" s="63"/>
      <c r="U78" s="63"/>
      <c r="V78" s="64"/>
    </row>
    <row r="79" spans="1:22" s="65" customFormat="1" ht="20.100000000000001" customHeight="1" x14ac:dyDescent="0.3">
      <c r="A79" s="59"/>
      <c r="B79" s="59"/>
      <c r="C79" s="53" t="s">
        <v>59</v>
      </c>
      <c r="D79" s="54" t="s">
        <v>73</v>
      </c>
      <c r="E79" s="54" t="s">
        <v>98</v>
      </c>
      <c r="F79" s="55"/>
      <c r="G79" s="55"/>
      <c r="H79" s="55">
        <v>16000</v>
      </c>
      <c r="I79" s="55">
        <f t="shared" si="23"/>
        <v>16000</v>
      </c>
      <c r="J79" s="58"/>
      <c r="K79" s="61"/>
      <c r="L79" s="55"/>
      <c r="M79" s="57"/>
      <c r="N79" s="61" t="s">
        <v>99</v>
      </c>
      <c r="O79" s="58" t="s">
        <v>52</v>
      </c>
      <c r="P79" s="58"/>
      <c r="Q79" s="58">
        <f t="shared" si="29"/>
        <v>16000</v>
      </c>
      <c r="R79" s="57" t="str">
        <f t="shared" si="22"/>
        <v>ok</v>
      </c>
      <c r="S79" s="62"/>
      <c r="T79" s="63"/>
      <c r="U79" s="63"/>
      <c r="V79" s="64"/>
    </row>
    <row r="80" spans="1:22" s="65" customFormat="1" ht="20.100000000000001" customHeight="1" x14ac:dyDescent="0.3">
      <c r="A80" s="59"/>
      <c r="B80" s="59"/>
      <c r="C80" s="53" t="s">
        <v>59</v>
      </c>
      <c r="D80" s="54" t="s">
        <v>76</v>
      </c>
      <c r="E80" s="54" t="s">
        <v>98</v>
      </c>
      <c r="F80" s="55"/>
      <c r="G80" s="55"/>
      <c r="H80" s="55">
        <v>8000</v>
      </c>
      <c r="I80" s="55">
        <f t="shared" si="23"/>
        <v>8000</v>
      </c>
      <c r="J80" s="58"/>
      <c r="K80" s="61"/>
      <c r="L80" s="55"/>
      <c r="M80" s="57"/>
      <c r="N80" s="61" t="s">
        <v>99</v>
      </c>
      <c r="O80" s="58" t="s">
        <v>52</v>
      </c>
      <c r="P80" s="58"/>
      <c r="Q80" s="58">
        <f t="shared" si="29"/>
        <v>8000</v>
      </c>
      <c r="R80" s="57" t="str">
        <f t="shared" si="22"/>
        <v>ok</v>
      </c>
      <c r="S80" s="62"/>
      <c r="T80" s="63"/>
      <c r="U80" s="63"/>
      <c r="V80" s="64"/>
    </row>
    <row r="81" spans="1:22" s="65" customFormat="1" ht="20.100000000000001" customHeight="1" x14ac:dyDescent="0.3">
      <c r="A81" s="59"/>
      <c r="B81" s="59"/>
      <c r="C81" s="53" t="s">
        <v>59</v>
      </c>
      <c r="D81" s="54" t="s">
        <v>77</v>
      </c>
      <c r="E81" s="54" t="s">
        <v>98</v>
      </c>
      <c r="F81" s="55"/>
      <c r="G81" s="55"/>
      <c r="H81" s="55">
        <v>8000</v>
      </c>
      <c r="I81" s="55">
        <f t="shared" si="23"/>
        <v>8000</v>
      </c>
      <c r="J81" s="58"/>
      <c r="K81" s="61"/>
      <c r="L81" s="55"/>
      <c r="M81" s="57"/>
      <c r="N81" s="61" t="s">
        <v>99</v>
      </c>
      <c r="O81" s="58" t="s">
        <v>52</v>
      </c>
      <c r="P81" s="58"/>
      <c r="Q81" s="58">
        <f t="shared" si="29"/>
        <v>8000</v>
      </c>
      <c r="R81" s="57" t="str">
        <f t="shared" si="22"/>
        <v>ok</v>
      </c>
      <c r="S81" s="62"/>
      <c r="T81" s="63"/>
      <c r="U81" s="63"/>
      <c r="V81" s="64"/>
    </row>
    <row r="82" spans="1:22" s="65" customFormat="1" ht="20.100000000000001" customHeight="1" x14ac:dyDescent="0.3">
      <c r="A82" s="59"/>
      <c r="B82" s="59"/>
      <c r="C82" s="53" t="s">
        <v>59</v>
      </c>
      <c r="D82" s="54" t="s">
        <v>78</v>
      </c>
      <c r="E82" s="54" t="s">
        <v>98</v>
      </c>
      <c r="F82" s="55"/>
      <c r="G82" s="55"/>
      <c r="H82" s="55">
        <v>14000</v>
      </c>
      <c r="I82" s="55">
        <f t="shared" si="23"/>
        <v>14000</v>
      </c>
      <c r="J82" s="58"/>
      <c r="K82" s="61"/>
      <c r="L82" s="55"/>
      <c r="M82" s="57"/>
      <c r="N82" s="61" t="s">
        <v>99</v>
      </c>
      <c r="O82" s="58" t="s">
        <v>52</v>
      </c>
      <c r="P82" s="58"/>
      <c r="Q82" s="58">
        <f t="shared" si="29"/>
        <v>14000</v>
      </c>
      <c r="R82" s="57" t="str">
        <f t="shared" si="22"/>
        <v>ok</v>
      </c>
      <c r="S82" s="62"/>
      <c r="T82" s="63"/>
      <c r="U82" s="63"/>
      <c r="V82" s="64"/>
    </row>
    <row r="83" spans="1:22" s="65" customFormat="1" ht="20.100000000000001" customHeight="1" x14ac:dyDescent="0.3">
      <c r="A83" s="59"/>
      <c r="B83" s="59"/>
      <c r="C83" s="53" t="s">
        <v>59</v>
      </c>
      <c r="D83" s="54" t="s">
        <v>78</v>
      </c>
      <c r="E83" s="54" t="s">
        <v>151</v>
      </c>
      <c r="F83" s="55"/>
      <c r="G83" s="55"/>
      <c r="H83" s="55">
        <v>200000</v>
      </c>
      <c r="I83" s="55">
        <f t="shared" si="23"/>
        <v>200000</v>
      </c>
      <c r="J83" s="58"/>
      <c r="K83" s="61"/>
      <c r="L83" s="55"/>
      <c r="M83" s="57"/>
      <c r="N83" s="61" t="s">
        <v>99</v>
      </c>
      <c r="O83" s="58" t="s">
        <v>52</v>
      </c>
      <c r="P83" s="58"/>
      <c r="Q83" s="58">
        <f t="shared" si="29"/>
        <v>200000</v>
      </c>
      <c r="R83" s="57" t="str">
        <f t="shared" ref="R83" si="33">IF((G83+H83)=(P83+Q83),"ok","검토")</f>
        <v>ok</v>
      </c>
      <c r="S83" s="62"/>
      <c r="T83" s="63"/>
      <c r="U83" s="63"/>
      <c r="V83" s="64"/>
    </row>
    <row r="84" spans="1:22" s="65" customFormat="1" ht="20.100000000000001" customHeight="1" x14ac:dyDescent="0.3">
      <c r="A84" s="59"/>
      <c r="B84" s="59"/>
      <c r="C84" s="53" t="s">
        <v>59</v>
      </c>
      <c r="D84" s="54" t="s">
        <v>79</v>
      </c>
      <c r="E84" s="54" t="s">
        <v>98</v>
      </c>
      <c r="F84" s="55"/>
      <c r="G84" s="55"/>
      <c r="H84" s="55">
        <v>8000</v>
      </c>
      <c r="I84" s="55">
        <f t="shared" si="23"/>
        <v>8000</v>
      </c>
      <c r="J84" s="58"/>
      <c r="K84" s="61"/>
      <c r="L84" s="55"/>
      <c r="M84" s="57"/>
      <c r="N84" s="61" t="s">
        <v>99</v>
      </c>
      <c r="O84" s="58" t="s">
        <v>52</v>
      </c>
      <c r="P84" s="58"/>
      <c r="Q84" s="58">
        <f t="shared" si="29"/>
        <v>8000</v>
      </c>
      <c r="R84" s="57" t="str">
        <f t="shared" si="22"/>
        <v>ok</v>
      </c>
      <c r="S84" s="62"/>
      <c r="T84" s="63"/>
      <c r="U84" s="63"/>
      <c r="V84" s="64"/>
    </row>
    <row r="85" spans="1:22" s="65" customFormat="1" ht="20.100000000000001" customHeight="1" x14ac:dyDescent="0.3">
      <c r="A85" s="59"/>
      <c r="B85" s="59"/>
      <c r="C85" s="53" t="s">
        <v>59</v>
      </c>
      <c r="D85" s="54" t="s">
        <v>80</v>
      </c>
      <c r="E85" s="54" t="s">
        <v>98</v>
      </c>
      <c r="F85" s="55"/>
      <c r="G85" s="55"/>
      <c r="H85" s="55">
        <v>14000</v>
      </c>
      <c r="I85" s="55">
        <f t="shared" si="23"/>
        <v>14000</v>
      </c>
      <c r="J85" s="58"/>
      <c r="K85" s="61"/>
      <c r="L85" s="55"/>
      <c r="M85" s="57"/>
      <c r="N85" s="61" t="s">
        <v>99</v>
      </c>
      <c r="O85" s="58" t="s">
        <v>52</v>
      </c>
      <c r="P85" s="58"/>
      <c r="Q85" s="58">
        <f t="shared" si="29"/>
        <v>14000</v>
      </c>
      <c r="R85" s="57" t="str">
        <f t="shared" si="22"/>
        <v>ok</v>
      </c>
      <c r="S85" s="62"/>
      <c r="T85" s="63"/>
      <c r="U85" s="63"/>
      <c r="V85" s="64"/>
    </row>
    <row r="86" spans="1:22" s="65" customFormat="1" ht="20.100000000000001" customHeight="1" x14ac:dyDescent="0.3">
      <c r="A86" s="59"/>
      <c r="B86" s="59"/>
      <c r="C86" s="53" t="s">
        <v>59</v>
      </c>
      <c r="D86" s="54" t="s">
        <v>80</v>
      </c>
      <c r="E86" s="54" t="s">
        <v>150</v>
      </c>
      <c r="F86" s="55"/>
      <c r="G86" s="55"/>
      <c r="H86" s="55">
        <v>200000</v>
      </c>
      <c r="I86" s="55">
        <f t="shared" si="23"/>
        <v>200000</v>
      </c>
      <c r="J86" s="58"/>
      <c r="K86" s="61"/>
      <c r="L86" s="55"/>
      <c r="M86" s="57"/>
      <c r="N86" s="61" t="s">
        <v>99</v>
      </c>
      <c r="O86" s="58" t="s">
        <v>52</v>
      </c>
      <c r="P86" s="58"/>
      <c r="Q86" s="58">
        <f t="shared" si="29"/>
        <v>200000</v>
      </c>
      <c r="R86" s="57" t="str">
        <f t="shared" ref="R86" si="34">IF((G86+H86)=(P86+Q86),"ok","검토")</f>
        <v>ok</v>
      </c>
      <c r="S86" s="62"/>
      <c r="T86" s="63"/>
      <c r="U86" s="63"/>
      <c r="V86" s="64"/>
    </row>
    <row r="87" spans="1:22" s="65" customFormat="1" ht="20.100000000000001" customHeight="1" x14ac:dyDescent="0.3">
      <c r="A87" s="59"/>
      <c r="B87" s="59"/>
      <c r="C87" s="53" t="s">
        <v>59</v>
      </c>
      <c r="D87" s="54" t="s">
        <v>81</v>
      </c>
      <c r="E87" s="54" t="s">
        <v>98</v>
      </c>
      <c r="F87" s="55"/>
      <c r="G87" s="55"/>
      <c r="H87" s="55">
        <v>12000</v>
      </c>
      <c r="I87" s="55">
        <f t="shared" si="23"/>
        <v>12000</v>
      </c>
      <c r="J87" s="58"/>
      <c r="K87" s="61"/>
      <c r="L87" s="55"/>
      <c r="M87" s="57"/>
      <c r="N87" s="61" t="s">
        <v>99</v>
      </c>
      <c r="O87" s="58" t="s">
        <v>52</v>
      </c>
      <c r="P87" s="58"/>
      <c r="Q87" s="58">
        <f t="shared" si="29"/>
        <v>12000</v>
      </c>
      <c r="R87" s="57" t="str">
        <f t="shared" si="22"/>
        <v>ok</v>
      </c>
      <c r="S87" s="62"/>
      <c r="T87" s="63"/>
      <c r="U87" s="63"/>
      <c r="V87" s="64"/>
    </row>
    <row r="88" spans="1:22" s="65" customFormat="1" ht="20.100000000000001" customHeight="1" x14ac:dyDescent="0.3">
      <c r="A88" s="59"/>
      <c r="B88" s="59"/>
      <c r="C88" s="53" t="s">
        <v>59</v>
      </c>
      <c r="D88" s="54" t="s">
        <v>82</v>
      </c>
      <c r="E88" s="54" t="s">
        <v>98</v>
      </c>
      <c r="F88" s="55"/>
      <c r="G88" s="55"/>
      <c r="H88" s="55">
        <v>6000</v>
      </c>
      <c r="I88" s="55">
        <f t="shared" ref="I88:I105" si="35">F88+G88+H88</f>
        <v>6000</v>
      </c>
      <c r="J88" s="58"/>
      <c r="K88" s="61"/>
      <c r="L88" s="55"/>
      <c r="M88" s="57"/>
      <c r="N88" s="61" t="s">
        <v>99</v>
      </c>
      <c r="O88" s="58" t="s">
        <v>52</v>
      </c>
      <c r="P88" s="58"/>
      <c r="Q88" s="58">
        <f t="shared" si="29"/>
        <v>6000</v>
      </c>
      <c r="R88" s="57" t="str">
        <f t="shared" si="22"/>
        <v>ok</v>
      </c>
      <c r="S88" s="62"/>
      <c r="T88" s="63"/>
      <c r="U88" s="63"/>
      <c r="V88" s="64"/>
    </row>
    <row r="89" spans="1:22" s="65" customFormat="1" ht="20.100000000000001" customHeight="1" x14ac:dyDescent="0.3">
      <c r="A89" s="59"/>
      <c r="B89" s="59"/>
      <c r="C89" s="53" t="s">
        <v>59</v>
      </c>
      <c r="D89" s="54" t="s">
        <v>83</v>
      </c>
      <c r="E89" s="54" t="s">
        <v>98</v>
      </c>
      <c r="F89" s="55"/>
      <c r="G89" s="55"/>
      <c r="H89" s="55">
        <v>10000</v>
      </c>
      <c r="I89" s="55">
        <f t="shared" si="35"/>
        <v>10000</v>
      </c>
      <c r="J89" s="58"/>
      <c r="K89" s="61"/>
      <c r="L89" s="55"/>
      <c r="M89" s="57"/>
      <c r="N89" s="61" t="s">
        <v>99</v>
      </c>
      <c r="O89" s="58" t="s">
        <v>52</v>
      </c>
      <c r="P89" s="58"/>
      <c r="Q89" s="58">
        <f t="shared" si="29"/>
        <v>10000</v>
      </c>
      <c r="R89" s="57" t="str">
        <f t="shared" si="22"/>
        <v>ok</v>
      </c>
      <c r="S89" s="62"/>
      <c r="T89" s="63"/>
      <c r="U89" s="63"/>
      <c r="V89" s="64"/>
    </row>
    <row r="90" spans="1:22" s="65" customFormat="1" ht="20.100000000000001" customHeight="1" x14ac:dyDescent="0.3">
      <c r="A90" s="59"/>
      <c r="B90" s="59"/>
      <c r="C90" s="53" t="s">
        <v>59</v>
      </c>
      <c r="D90" s="54" t="s">
        <v>84</v>
      </c>
      <c r="E90" s="54" t="s">
        <v>98</v>
      </c>
      <c r="F90" s="55"/>
      <c r="G90" s="55"/>
      <c r="H90" s="55">
        <v>6000</v>
      </c>
      <c r="I90" s="55">
        <f t="shared" si="35"/>
        <v>6000</v>
      </c>
      <c r="J90" s="58"/>
      <c r="K90" s="61"/>
      <c r="L90" s="55"/>
      <c r="M90" s="57"/>
      <c r="N90" s="61" t="s">
        <v>99</v>
      </c>
      <c r="O90" s="58" t="s">
        <v>52</v>
      </c>
      <c r="P90" s="58"/>
      <c r="Q90" s="58">
        <f t="shared" si="29"/>
        <v>6000</v>
      </c>
      <c r="R90" s="57" t="str">
        <f t="shared" si="22"/>
        <v>ok</v>
      </c>
      <c r="S90" s="62"/>
      <c r="T90" s="63"/>
      <c r="U90" s="63"/>
      <c r="V90" s="64"/>
    </row>
    <row r="91" spans="1:22" s="65" customFormat="1" ht="20.100000000000001" customHeight="1" x14ac:dyDescent="0.3">
      <c r="A91" s="59"/>
      <c r="B91" s="59"/>
      <c r="C91" s="53" t="s">
        <v>59</v>
      </c>
      <c r="D91" s="54" t="s">
        <v>148</v>
      </c>
      <c r="E91" s="54" t="s">
        <v>149</v>
      </c>
      <c r="F91" s="55"/>
      <c r="G91" s="55"/>
      <c r="H91" s="55">
        <v>58000</v>
      </c>
      <c r="I91" s="55">
        <f t="shared" si="35"/>
        <v>58000</v>
      </c>
      <c r="J91" s="58"/>
      <c r="K91" s="61"/>
      <c r="L91" s="55"/>
      <c r="M91" s="57"/>
      <c r="N91" s="61"/>
      <c r="O91" s="58" t="s">
        <v>52</v>
      </c>
      <c r="P91" s="58"/>
      <c r="Q91" s="58">
        <f t="shared" si="29"/>
        <v>58000</v>
      </c>
      <c r="R91" s="57" t="str">
        <f t="shared" ref="R91" si="36">IF((G91+H91)=(P91+Q91),"ok","검토")</f>
        <v>ok</v>
      </c>
      <c r="S91" s="62"/>
      <c r="T91" s="63"/>
      <c r="U91" s="63"/>
      <c r="V91" s="64"/>
    </row>
    <row r="92" spans="1:22" s="65" customFormat="1" ht="20.100000000000001" customHeight="1" x14ac:dyDescent="0.3">
      <c r="A92" s="59"/>
      <c r="B92" s="59"/>
      <c r="C92" s="53" t="s">
        <v>59</v>
      </c>
      <c r="D92" s="54" t="s">
        <v>85</v>
      </c>
      <c r="E92" s="54" t="s">
        <v>98</v>
      </c>
      <c r="F92" s="55"/>
      <c r="G92" s="55"/>
      <c r="H92" s="55">
        <v>6000</v>
      </c>
      <c r="I92" s="55">
        <f t="shared" si="35"/>
        <v>6000</v>
      </c>
      <c r="J92" s="58"/>
      <c r="K92" s="61"/>
      <c r="L92" s="55"/>
      <c r="M92" s="57"/>
      <c r="N92" s="61" t="s">
        <v>99</v>
      </c>
      <c r="O92" s="58" t="s">
        <v>52</v>
      </c>
      <c r="P92" s="58"/>
      <c r="Q92" s="58">
        <f t="shared" si="29"/>
        <v>6000</v>
      </c>
      <c r="R92" s="57" t="str">
        <f t="shared" si="22"/>
        <v>ok</v>
      </c>
      <c r="S92" s="62"/>
      <c r="T92" s="63"/>
      <c r="U92" s="63"/>
      <c r="V92" s="64"/>
    </row>
    <row r="93" spans="1:22" s="65" customFormat="1" ht="20.100000000000001" customHeight="1" x14ac:dyDescent="0.3">
      <c r="A93" s="59"/>
      <c r="B93" s="59"/>
      <c r="C93" s="53" t="s">
        <v>59</v>
      </c>
      <c r="D93" s="54" t="s">
        <v>86</v>
      </c>
      <c r="E93" s="54" t="s">
        <v>98</v>
      </c>
      <c r="F93" s="55"/>
      <c r="G93" s="55"/>
      <c r="H93" s="55">
        <v>2000</v>
      </c>
      <c r="I93" s="55">
        <f t="shared" si="35"/>
        <v>2000</v>
      </c>
      <c r="J93" s="58"/>
      <c r="K93" s="61"/>
      <c r="L93" s="55"/>
      <c r="M93" s="57"/>
      <c r="N93" s="61" t="s">
        <v>99</v>
      </c>
      <c r="O93" s="58" t="s">
        <v>52</v>
      </c>
      <c r="P93" s="58"/>
      <c r="Q93" s="58">
        <f t="shared" si="29"/>
        <v>2000</v>
      </c>
      <c r="R93" s="57" t="str">
        <f t="shared" si="22"/>
        <v>ok</v>
      </c>
      <c r="S93" s="62"/>
      <c r="T93" s="63"/>
      <c r="U93" s="63"/>
      <c r="V93" s="64"/>
    </row>
    <row r="94" spans="1:22" s="65" customFormat="1" ht="20.100000000000001" customHeight="1" x14ac:dyDescent="0.3">
      <c r="A94" s="59"/>
      <c r="B94" s="59"/>
      <c r="C94" s="53" t="s">
        <v>59</v>
      </c>
      <c r="D94" s="54" t="s">
        <v>87</v>
      </c>
      <c r="E94" s="54" t="s">
        <v>98</v>
      </c>
      <c r="F94" s="55"/>
      <c r="G94" s="55"/>
      <c r="H94" s="55">
        <v>10000</v>
      </c>
      <c r="I94" s="55">
        <f t="shared" si="35"/>
        <v>10000</v>
      </c>
      <c r="J94" s="58"/>
      <c r="K94" s="61"/>
      <c r="L94" s="55"/>
      <c r="M94" s="57"/>
      <c r="N94" s="61" t="s">
        <v>99</v>
      </c>
      <c r="O94" s="58" t="s">
        <v>52</v>
      </c>
      <c r="P94" s="58"/>
      <c r="Q94" s="58">
        <f t="shared" si="29"/>
        <v>10000</v>
      </c>
      <c r="R94" s="57" t="str">
        <f t="shared" si="22"/>
        <v>ok</v>
      </c>
      <c r="S94" s="62"/>
      <c r="T94" s="63"/>
      <c r="U94" s="63"/>
      <c r="V94" s="64"/>
    </row>
    <row r="95" spans="1:22" s="65" customFormat="1" ht="20.100000000000001" customHeight="1" x14ac:dyDescent="0.3">
      <c r="A95" s="59"/>
      <c r="B95" s="59"/>
      <c r="C95" s="53" t="s">
        <v>59</v>
      </c>
      <c r="D95" s="54" t="s">
        <v>88</v>
      </c>
      <c r="E95" s="54" t="s">
        <v>98</v>
      </c>
      <c r="F95" s="55"/>
      <c r="G95" s="55"/>
      <c r="H95" s="55">
        <v>4000</v>
      </c>
      <c r="I95" s="55">
        <f t="shared" si="35"/>
        <v>4000</v>
      </c>
      <c r="J95" s="58"/>
      <c r="K95" s="61"/>
      <c r="L95" s="55"/>
      <c r="M95" s="57"/>
      <c r="N95" s="61" t="s">
        <v>99</v>
      </c>
      <c r="O95" s="58" t="s">
        <v>52</v>
      </c>
      <c r="P95" s="58"/>
      <c r="Q95" s="58">
        <f t="shared" si="29"/>
        <v>4000</v>
      </c>
      <c r="R95" s="57" t="str">
        <f t="shared" si="22"/>
        <v>ok</v>
      </c>
      <c r="S95" s="62"/>
      <c r="T95" s="63"/>
      <c r="U95" s="63"/>
      <c r="V95" s="64"/>
    </row>
    <row r="96" spans="1:22" s="65" customFormat="1" ht="20.100000000000001" customHeight="1" x14ac:dyDescent="0.3">
      <c r="A96" s="59"/>
      <c r="B96" s="59"/>
      <c r="C96" s="53" t="s">
        <v>59</v>
      </c>
      <c r="D96" s="54" t="s">
        <v>89</v>
      </c>
      <c r="E96" s="54" t="s">
        <v>98</v>
      </c>
      <c r="F96" s="55"/>
      <c r="G96" s="55"/>
      <c r="H96" s="55">
        <v>10000</v>
      </c>
      <c r="I96" s="55">
        <f t="shared" si="35"/>
        <v>10000</v>
      </c>
      <c r="J96" s="58"/>
      <c r="K96" s="61"/>
      <c r="L96" s="55"/>
      <c r="M96" s="57"/>
      <c r="N96" s="61" t="s">
        <v>99</v>
      </c>
      <c r="O96" s="58" t="s">
        <v>52</v>
      </c>
      <c r="P96" s="58"/>
      <c r="Q96" s="58">
        <f t="shared" si="29"/>
        <v>10000</v>
      </c>
      <c r="R96" s="57" t="str">
        <f t="shared" si="22"/>
        <v>ok</v>
      </c>
      <c r="S96" s="62"/>
      <c r="T96" s="63"/>
      <c r="U96" s="63"/>
      <c r="V96" s="64"/>
    </row>
    <row r="97" spans="1:22" s="65" customFormat="1" ht="20.100000000000001" customHeight="1" x14ac:dyDescent="0.3">
      <c r="A97" s="59"/>
      <c r="B97" s="59"/>
      <c r="C97" s="53" t="s">
        <v>59</v>
      </c>
      <c r="D97" s="54" t="s">
        <v>89</v>
      </c>
      <c r="E97" s="54" t="s">
        <v>153</v>
      </c>
      <c r="F97" s="55"/>
      <c r="G97" s="55"/>
      <c r="H97" s="55">
        <v>40000</v>
      </c>
      <c r="I97" s="55">
        <f t="shared" si="35"/>
        <v>40000</v>
      </c>
      <c r="J97" s="58"/>
      <c r="K97" s="61"/>
      <c r="L97" s="55"/>
      <c r="M97" s="57"/>
      <c r="N97" s="61" t="s">
        <v>99</v>
      </c>
      <c r="O97" s="58" t="s">
        <v>52</v>
      </c>
      <c r="P97" s="58"/>
      <c r="Q97" s="58">
        <f t="shared" si="29"/>
        <v>40000</v>
      </c>
      <c r="R97" s="57" t="str">
        <f t="shared" ref="R97" si="37">IF((G97+H97)=(P97+Q97),"ok","검토")</f>
        <v>ok</v>
      </c>
      <c r="S97" s="62"/>
      <c r="T97" s="63"/>
      <c r="U97" s="63"/>
      <c r="V97" s="64"/>
    </row>
    <row r="98" spans="1:22" s="65" customFormat="1" ht="20.100000000000001" customHeight="1" x14ac:dyDescent="0.3">
      <c r="A98" s="59"/>
      <c r="B98" s="59"/>
      <c r="C98" s="53" t="s">
        <v>59</v>
      </c>
      <c r="D98" s="54" t="s">
        <v>90</v>
      </c>
      <c r="E98" s="54" t="s">
        <v>98</v>
      </c>
      <c r="F98" s="55"/>
      <c r="G98" s="55"/>
      <c r="H98" s="55">
        <v>6000</v>
      </c>
      <c r="I98" s="55">
        <f t="shared" si="35"/>
        <v>6000</v>
      </c>
      <c r="J98" s="58"/>
      <c r="K98" s="61"/>
      <c r="L98" s="55"/>
      <c r="M98" s="57"/>
      <c r="N98" s="61" t="s">
        <v>99</v>
      </c>
      <c r="O98" s="58" t="s">
        <v>52</v>
      </c>
      <c r="P98" s="58"/>
      <c r="Q98" s="58">
        <f t="shared" si="29"/>
        <v>6000</v>
      </c>
      <c r="R98" s="57" t="str">
        <f t="shared" si="22"/>
        <v>ok</v>
      </c>
      <c r="S98" s="62"/>
      <c r="T98" s="63"/>
      <c r="U98" s="63"/>
      <c r="V98" s="64"/>
    </row>
    <row r="99" spans="1:22" s="65" customFormat="1" ht="20.100000000000001" customHeight="1" x14ac:dyDescent="0.3">
      <c r="A99" s="59"/>
      <c r="B99" s="59"/>
      <c r="C99" s="53" t="s">
        <v>59</v>
      </c>
      <c r="D99" s="54" t="s">
        <v>91</v>
      </c>
      <c r="E99" s="54" t="s">
        <v>98</v>
      </c>
      <c r="F99" s="55"/>
      <c r="G99" s="55"/>
      <c r="H99" s="55">
        <v>6000</v>
      </c>
      <c r="I99" s="55">
        <f t="shared" si="35"/>
        <v>6000</v>
      </c>
      <c r="J99" s="58"/>
      <c r="K99" s="61"/>
      <c r="L99" s="55"/>
      <c r="M99" s="57"/>
      <c r="N99" s="61" t="s">
        <v>99</v>
      </c>
      <c r="O99" s="58" t="s">
        <v>52</v>
      </c>
      <c r="P99" s="58"/>
      <c r="Q99" s="58">
        <f t="shared" si="29"/>
        <v>6000</v>
      </c>
      <c r="R99" s="57" t="str">
        <f t="shared" si="22"/>
        <v>ok</v>
      </c>
      <c r="S99" s="62"/>
      <c r="T99" s="63"/>
      <c r="U99" s="63"/>
      <c r="V99" s="64"/>
    </row>
    <row r="100" spans="1:22" s="65" customFormat="1" ht="20.100000000000001" customHeight="1" x14ac:dyDescent="0.3">
      <c r="A100" s="59"/>
      <c r="B100" s="59"/>
      <c r="C100" s="53" t="s">
        <v>59</v>
      </c>
      <c r="D100" s="54" t="s">
        <v>92</v>
      </c>
      <c r="E100" s="54" t="s">
        <v>98</v>
      </c>
      <c r="F100" s="55"/>
      <c r="G100" s="55"/>
      <c r="H100" s="55">
        <v>2000</v>
      </c>
      <c r="I100" s="55">
        <f t="shared" si="35"/>
        <v>2000</v>
      </c>
      <c r="J100" s="58"/>
      <c r="K100" s="61"/>
      <c r="L100" s="55"/>
      <c r="M100" s="57"/>
      <c r="N100" s="61" t="s">
        <v>99</v>
      </c>
      <c r="O100" s="58" t="s">
        <v>52</v>
      </c>
      <c r="P100" s="58"/>
      <c r="Q100" s="58">
        <f t="shared" si="29"/>
        <v>2000</v>
      </c>
      <c r="R100" s="57" t="str">
        <f t="shared" si="22"/>
        <v>ok</v>
      </c>
      <c r="S100" s="62"/>
      <c r="T100" s="63"/>
      <c r="U100" s="63"/>
      <c r="V100" s="64"/>
    </row>
    <row r="101" spans="1:22" s="65" customFormat="1" ht="20.100000000000001" customHeight="1" x14ac:dyDescent="0.3">
      <c r="A101" s="59"/>
      <c r="B101" s="59"/>
      <c r="C101" s="53" t="s">
        <v>59</v>
      </c>
      <c r="D101" s="54" t="s">
        <v>93</v>
      </c>
      <c r="E101" s="54" t="s">
        <v>98</v>
      </c>
      <c r="F101" s="55"/>
      <c r="G101" s="55"/>
      <c r="H101" s="55">
        <v>2000</v>
      </c>
      <c r="I101" s="55">
        <f t="shared" si="35"/>
        <v>2000</v>
      </c>
      <c r="J101" s="58"/>
      <c r="K101" s="61"/>
      <c r="L101" s="55"/>
      <c r="M101" s="57"/>
      <c r="N101" s="61" t="s">
        <v>99</v>
      </c>
      <c r="O101" s="58" t="s">
        <v>52</v>
      </c>
      <c r="P101" s="58"/>
      <c r="Q101" s="58">
        <f t="shared" si="29"/>
        <v>2000</v>
      </c>
      <c r="R101" s="57" t="str">
        <f t="shared" si="22"/>
        <v>ok</v>
      </c>
      <c r="S101" s="62"/>
      <c r="T101" s="63"/>
      <c r="U101" s="63"/>
      <c r="V101" s="64"/>
    </row>
    <row r="102" spans="1:22" s="65" customFormat="1" ht="20.100000000000001" customHeight="1" x14ac:dyDescent="0.3">
      <c r="A102" s="59"/>
      <c r="B102" s="59"/>
      <c r="C102" s="53" t="s">
        <v>59</v>
      </c>
      <c r="D102" s="54" t="s">
        <v>94</v>
      </c>
      <c r="E102" s="54" t="s">
        <v>98</v>
      </c>
      <c r="F102" s="55"/>
      <c r="G102" s="55"/>
      <c r="H102" s="55">
        <v>2000</v>
      </c>
      <c r="I102" s="55">
        <f t="shared" si="35"/>
        <v>2000</v>
      </c>
      <c r="J102" s="58"/>
      <c r="K102" s="61"/>
      <c r="L102" s="55"/>
      <c r="M102" s="57"/>
      <c r="N102" s="61" t="s">
        <v>99</v>
      </c>
      <c r="O102" s="58" t="s">
        <v>52</v>
      </c>
      <c r="P102" s="58"/>
      <c r="Q102" s="58">
        <f t="shared" si="29"/>
        <v>2000</v>
      </c>
      <c r="R102" s="57" t="str">
        <f t="shared" si="22"/>
        <v>ok</v>
      </c>
      <c r="S102" s="62"/>
      <c r="T102" s="63"/>
      <c r="U102" s="63"/>
      <c r="V102" s="64"/>
    </row>
    <row r="103" spans="1:22" s="65" customFormat="1" ht="20.100000000000001" customHeight="1" x14ac:dyDescent="0.3">
      <c r="A103" s="59"/>
      <c r="B103" s="59"/>
      <c r="C103" s="53" t="s">
        <v>59</v>
      </c>
      <c r="D103" s="54" t="s">
        <v>95</v>
      </c>
      <c r="E103" s="54" t="s">
        <v>98</v>
      </c>
      <c r="F103" s="55"/>
      <c r="G103" s="55"/>
      <c r="H103" s="55">
        <v>4000</v>
      </c>
      <c r="I103" s="55">
        <f t="shared" si="35"/>
        <v>4000</v>
      </c>
      <c r="J103" s="58"/>
      <c r="K103" s="61"/>
      <c r="L103" s="55"/>
      <c r="M103" s="57"/>
      <c r="N103" s="61" t="s">
        <v>99</v>
      </c>
      <c r="O103" s="58" t="s">
        <v>52</v>
      </c>
      <c r="P103" s="58"/>
      <c r="Q103" s="58">
        <f t="shared" si="29"/>
        <v>4000</v>
      </c>
      <c r="R103" s="57" t="str">
        <f t="shared" si="22"/>
        <v>ok</v>
      </c>
      <c r="S103" s="62"/>
      <c r="T103" s="63"/>
      <c r="U103" s="63"/>
      <c r="V103" s="64"/>
    </row>
    <row r="104" spans="1:22" s="65" customFormat="1" ht="20.100000000000001" customHeight="1" x14ac:dyDescent="0.3">
      <c r="A104" s="59"/>
      <c r="B104" s="59"/>
      <c r="C104" s="53" t="s">
        <v>59</v>
      </c>
      <c r="D104" s="54" t="s">
        <v>96</v>
      </c>
      <c r="E104" s="54" t="s">
        <v>98</v>
      </c>
      <c r="F104" s="55"/>
      <c r="G104" s="55"/>
      <c r="H104" s="55">
        <v>6000</v>
      </c>
      <c r="I104" s="55">
        <f t="shared" si="35"/>
        <v>6000</v>
      </c>
      <c r="J104" s="58"/>
      <c r="K104" s="61"/>
      <c r="L104" s="55"/>
      <c r="M104" s="57"/>
      <c r="N104" s="61" t="s">
        <v>99</v>
      </c>
      <c r="O104" s="58" t="s">
        <v>52</v>
      </c>
      <c r="P104" s="58"/>
      <c r="Q104" s="58">
        <f t="shared" si="29"/>
        <v>6000</v>
      </c>
      <c r="R104" s="57" t="str">
        <f t="shared" si="22"/>
        <v>ok</v>
      </c>
      <c r="S104" s="62"/>
      <c r="T104" s="63"/>
      <c r="U104" s="63"/>
      <c r="V104" s="64"/>
    </row>
    <row r="105" spans="1:22" s="65" customFormat="1" ht="20.100000000000001" customHeight="1" x14ac:dyDescent="0.3">
      <c r="A105" s="59"/>
      <c r="B105" s="59"/>
      <c r="C105" s="53" t="s">
        <v>59</v>
      </c>
      <c r="D105" s="54" t="s">
        <v>97</v>
      </c>
      <c r="E105" s="54" t="s">
        <v>98</v>
      </c>
      <c r="F105" s="55"/>
      <c r="G105" s="55"/>
      <c r="H105" s="55">
        <v>2000</v>
      </c>
      <c r="I105" s="55">
        <f t="shared" si="35"/>
        <v>2000</v>
      </c>
      <c r="J105" s="58"/>
      <c r="K105" s="61"/>
      <c r="L105" s="55"/>
      <c r="M105" s="57"/>
      <c r="N105" s="61" t="s">
        <v>99</v>
      </c>
      <c r="O105" s="58" t="s">
        <v>52</v>
      </c>
      <c r="P105" s="58"/>
      <c r="Q105" s="58">
        <f t="shared" si="29"/>
        <v>2000</v>
      </c>
      <c r="R105" s="57" t="str">
        <f t="shared" ref="R105" si="38">IF((G105+H105)=(P105+Q105),"ok","검토")</f>
        <v>ok</v>
      </c>
      <c r="S105" s="62"/>
      <c r="T105" s="63"/>
      <c r="U105" s="63"/>
      <c r="V105" s="64"/>
    </row>
    <row r="106" spans="1:22" ht="20.100000000000001" customHeight="1" x14ac:dyDescent="0.3">
      <c r="A106" s="35"/>
      <c r="B106" s="36" t="s">
        <v>33</v>
      </c>
      <c r="C106" s="37"/>
      <c r="D106" s="38"/>
      <c r="E106" s="38"/>
      <c r="F106" s="39">
        <f t="shared" ref="F106:R106" si="39">SUM(F107:F145)</f>
        <v>214600</v>
      </c>
      <c r="G106" s="39">
        <f t="shared" si="39"/>
        <v>0</v>
      </c>
      <c r="H106" s="39">
        <f t="shared" si="39"/>
        <v>1717730</v>
      </c>
      <c r="I106" s="39">
        <f t="shared" si="39"/>
        <v>1932330</v>
      </c>
      <c r="J106" s="39">
        <f t="shared" si="39"/>
        <v>0</v>
      </c>
      <c r="K106" s="39">
        <f t="shared" si="39"/>
        <v>0</v>
      </c>
      <c r="L106" s="39">
        <f t="shared" si="39"/>
        <v>9100</v>
      </c>
      <c r="M106" s="39">
        <f t="shared" si="39"/>
        <v>0</v>
      </c>
      <c r="N106" s="39">
        <f t="shared" si="39"/>
        <v>0</v>
      </c>
      <c r="O106" s="39">
        <f t="shared" si="39"/>
        <v>0</v>
      </c>
      <c r="P106" s="39">
        <f t="shared" si="39"/>
        <v>0</v>
      </c>
      <c r="Q106" s="39">
        <f t="shared" si="39"/>
        <v>1717730</v>
      </c>
      <c r="R106" s="39">
        <f t="shared" si="39"/>
        <v>0</v>
      </c>
      <c r="S106" s="22"/>
      <c r="T106" s="13">
        <f>SUM(T107:T145)</f>
        <v>-100000</v>
      </c>
      <c r="U106" s="13">
        <f>SUM(U107:U145)</f>
        <v>1000000</v>
      </c>
      <c r="V106" s="13"/>
    </row>
    <row r="107" spans="1:22" s="65" customFormat="1" ht="20.100000000000001" customHeight="1" x14ac:dyDescent="0.3">
      <c r="A107" s="59"/>
      <c r="B107" s="59"/>
      <c r="C107" s="53">
        <v>256</v>
      </c>
      <c r="D107" s="54" t="s">
        <v>42</v>
      </c>
      <c r="E107" s="54" t="s">
        <v>147</v>
      </c>
      <c r="F107" s="55">
        <v>5600</v>
      </c>
      <c r="G107" s="55"/>
      <c r="H107" s="55">
        <v>2500</v>
      </c>
      <c r="I107" s="55">
        <f t="shared" ref="I107" si="40">F107+G107+H107</f>
        <v>8100</v>
      </c>
      <c r="J107" s="56"/>
      <c r="K107" s="56"/>
      <c r="L107" s="55">
        <f t="shared" ref="L107" si="41">F107+J107+K107</f>
        <v>5600</v>
      </c>
      <c r="M107" s="57" t="str">
        <f t="shared" ref="M107" si="42">IF(G107-J107&lt;0,"동의필요","-")</f>
        <v>-</v>
      </c>
      <c r="N107" s="61" t="s">
        <v>109</v>
      </c>
      <c r="O107" s="58" t="s">
        <v>103</v>
      </c>
      <c r="P107" s="58"/>
      <c r="Q107" s="58">
        <f t="shared" si="29"/>
        <v>2500</v>
      </c>
      <c r="R107" s="57" t="str">
        <f t="shared" ref="R107:R145" si="43">IF((G107+H107)=(P107+Q107),"ok","검토")</f>
        <v>ok</v>
      </c>
      <c r="S107" s="62"/>
      <c r="T107" s="63"/>
      <c r="U107" s="63">
        <v>1000000</v>
      </c>
      <c r="V107" s="64"/>
    </row>
    <row r="108" spans="1:22" s="65" customFormat="1" ht="20.100000000000001" customHeight="1" x14ac:dyDescent="0.3">
      <c r="A108" s="59"/>
      <c r="B108" s="59"/>
      <c r="C108" s="53">
        <v>353</v>
      </c>
      <c r="D108" s="54" t="s">
        <v>107</v>
      </c>
      <c r="E108" s="54" t="s">
        <v>108</v>
      </c>
      <c r="F108" s="55">
        <v>3500</v>
      </c>
      <c r="G108" s="55"/>
      <c r="H108" s="55">
        <v>2500</v>
      </c>
      <c r="I108" s="55">
        <f t="shared" ref="I108:I109" si="44">F108+G108+H108</f>
        <v>6000</v>
      </c>
      <c r="J108" s="56"/>
      <c r="K108" s="56"/>
      <c r="L108" s="55">
        <f t="shared" ref="L108" si="45">F108+J108+K108</f>
        <v>3500</v>
      </c>
      <c r="M108" s="57" t="str">
        <f t="shared" ref="M108" si="46">IF(G108-J108&lt;0,"동의필요","-")</f>
        <v>-</v>
      </c>
      <c r="N108" s="61" t="s">
        <v>109</v>
      </c>
      <c r="O108" s="58" t="s">
        <v>52</v>
      </c>
      <c r="P108" s="58"/>
      <c r="Q108" s="58">
        <f t="shared" si="29"/>
        <v>2500</v>
      </c>
      <c r="R108" s="57" t="str">
        <f t="shared" ref="R108:R109" si="47">IF((G108+H108)=(P108+Q108),"ok","검토")</f>
        <v>ok</v>
      </c>
      <c r="S108" s="62"/>
      <c r="T108" s="63"/>
      <c r="U108" s="63"/>
      <c r="V108" s="64"/>
    </row>
    <row r="109" spans="1:22" s="65" customFormat="1" ht="20.100000000000001" customHeight="1" x14ac:dyDescent="0.3">
      <c r="A109" s="59"/>
      <c r="B109" s="59"/>
      <c r="C109" s="53">
        <v>353</v>
      </c>
      <c r="D109" s="54" t="s">
        <v>107</v>
      </c>
      <c r="E109" s="54" t="s">
        <v>155</v>
      </c>
      <c r="F109" s="55">
        <v>15500</v>
      </c>
      <c r="G109" s="55"/>
      <c r="H109" s="55">
        <v>7430</v>
      </c>
      <c r="I109" s="55">
        <f t="shared" si="44"/>
        <v>22930</v>
      </c>
      <c r="J109" s="58"/>
      <c r="K109" s="61"/>
      <c r="L109" s="55"/>
      <c r="M109" s="57"/>
      <c r="N109" s="61" t="s">
        <v>75</v>
      </c>
      <c r="O109" s="58" t="s">
        <v>52</v>
      </c>
      <c r="P109" s="58"/>
      <c r="Q109" s="58">
        <f t="shared" si="29"/>
        <v>7430</v>
      </c>
      <c r="R109" s="57" t="str">
        <f t="shared" si="47"/>
        <v>ok</v>
      </c>
      <c r="S109" s="62"/>
      <c r="T109" s="63"/>
      <c r="U109" s="63"/>
      <c r="V109" s="64"/>
    </row>
    <row r="110" spans="1:22" s="65" customFormat="1" ht="20.100000000000001" customHeight="1" x14ac:dyDescent="0.3">
      <c r="A110" s="59"/>
      <c r="B110" s="59"/>
      <c r="C110" s="53">
        <v>357</v>
      </c>
      <c r="D110" s="54" t="s">
        <v>174</v>
      </c>
      <c r="E110" s="54" t="s">
        <v>108</v>
      </c>
      <c r="F110" s="55">
        <v>3500</v>
      </c>
      <c r="G110" s="55"/>
      <c r="H110" s="55">
        <v>2500</v>
      </c>
      <c r="I110" s="55">
        <f t="shared" ref="I110:I145" si="48">F110+G110+H110</f>
        <v>6000</v>
      </c>
      <c r="J110" s="56"/>
      <c r="K110" s="56"/>
      <c r="L110" s="55"/>
      <c r="M110" s="57"/>
      <c r="N110" s="61" t="s">
        <v>109</v>
      </c>
      <c r="O110" s="58" t="s">
        <v>103</v>
      </c>
      <c r="P110" s="58"/>
      <c r="Q110" s="58">
        <f t="shared" si="29"/>
        <v>2500</v>
      </c>
      <c r="R110" s="57" t="str">
        <f t="shared" si="43"/>
        <v>ok</v>
      </c>
      <c r="S110" s="62"/>
      <c r="T110" s="63"/>
      <c r="U110" s="63"/>
      <c r="V110" s="64"/>
    </row>
    <row r="111" spans="1:22" s="65" customFormat="1" ht="20.100000000000001" customHeight="1" x14ac:dyDescent="0.3">
      <c r="A111" s="59"/>
      <c r="B111" s="59"/>
      <c r="C111" s="53">
        <v>357</v>
      </c>
      <c r="D111" s="54" t="s">
        <v>110</v>
      </c>
      <c r="E111" s="54" t="s">
        <v>155</v>
      </c>
      <c r="F111" s="55">
        <v>15500</v>
      </c>
      <c r="G111" s="55"/>
      <c r="H111" s="55">
        <v>7430</v>
      </c>
      <c r="I111" s="55">
        <f t="shared" si="48"/>
        <v>22930</v>
      </c>
      <c r="J111" s="58"/>
      <c r="K111" s="61"/>
      <c r="L111" s="55"/>
      <c r="M111" s="57"/>
      <c r="N111" s="61" t="s">
        <v>75</v>
      </c>
      <c r="O111" s="58" t="s">
        <v>52</v>
      </c>
      <c r="P111" s="58"/>
      <c r="Q111" s="58">
        <f t="shared" si="29"/>
        <v>7430</v>
      </c>
      <c r="R111" s="57" t="str">
        <f t="shared" si="43"/>
        <v>ok</v>
      </c>
      <c r="S111" s="62"/>
      <c r="T111" s="63"/>
      <c r="U111" s="63"/>
      <c r="V111" s="64"/>
    </row>
    <row r="112" spans="1:22" s="65" customFormat="1" ht="20.100000000000001" customHeight="1" x14ac:dyDescent="0.3">
      <c r="A112" s="59"/>
      <c r="B112" s="59"/>
      <c r="C112" s="53">
        <v>361</v>
      </c>
      <c r="D112" s="54" t="s">
        <v>111</v>
      </c>
      <c r="E112" s="54" t="s">
        <v>108</v>
      </c>
      <c r="F112" s="55">
        <v>3500</v>
      </c>
      <c r="G112" s="55"/>
      <c r="H112" s="55">
        <v>2500</v>
      </c>
      <c r="I112" s="55">
        <f t="shared" si="48"/>
        <v>6000</v>
      </c>
      <c r="J112" s="56"/>
      <c r="K112" s="56"/>
      <c r="L112" s="55"/>
      <c r="M112" s="57"/>
      <c r="N112" s="61" t="s">
        <v>109</v>
      </c>
      <c r="O112" s="58" t="s">
        <v>103</v>
      </c>
      <c r="P112" s="58"/>
      <c r="Q112" s="58">
        <f t="shared" si="29"/>
        <v>2500</v>
      </c>
      <c r="R112" s="57" t="str">
        <f t="shared" si="43"/>
        <v>ok</v>
      </c>
      <c r="S112" s="62"/>
      <c r="T112" s="63"/>
      <c r="U112" s="63"/>
      <c r="V112" s="64"/>
    </row>
    <row r="113" spans="1:22" s="65" customFormat="1" ht="20.100000000000001" customHeight="1" x14ac:dyDescent="0.3">
      <c r="A113" s="59"/>
      <c r="B113" s="59"/>
      <c r="C113" s="53">
        <v>361</v>
      </c>
      <c r="D113" s="54" t="s">
        <v>175</v>
      </c>
      <c r="E113" s="54" t="s">
        <v>155</v>
      </c>
      <c r="F113" s="55">
        <v>15500</v>
      </c>
      <c r="G113" s="55"/>
      <c r="H113" s="55">
        <v>7430</v>
      </c>
      <c r="I113" s="55">
        <f t="shared" si="48"/>
        <v>22930</v>
      </c>
      <c r="J113" s="58"/>
      <c r="K113" s="61"/>
      <c r="L113" s="55"/>
      <c r="M113" s="57"/>
      <c r="N113" s="61" t="s">
        <v>75</v>
      </c>
      <c r="O113" s="58" t="s">
        <v>52</v>
      </c>
      <c r="P113" s="58"/>
      <c r="Q113" s="58">
        <f t="shared" si="29"/>
        <v>7430</v>
      </c>
      <c r="R113" s="57" t="str">
        <f t="shared" si="43"/>
        <v>ok</v>
      </c>
      <c r="S113" s="62"/>
      <c r="T113" s="63"/>
      <c r="U113" s="63"/>
      <c r="V113" s="64"/>
    </row>
    <row r="114" spans="1:22" s="65" customFormat="1" ht="20.100000000000001" customHeight="1" x14ac:dyDescent="0.3">
      <c r="A114" s="59"/>
      <c r="B114" s="59"/>
      <c r="C114" s="53">
        <v>365</v>
      </c>
      <c r="D114" s="54" t="s">
        <v>104</v>
      </c>
      <c r="E114" s="54" t="s">
        <v>108</v>
      </c>
      <c r="F114" s="55">
        <v>3500</v>
      </c>
      <c r="G114" s="55"/>
      <c r="H114" s="55">
        <v>2500</v>
      </c>
      <c r="I114" s="55">
        <f t="shared" si="48"/>
        <v>6000</v>
      </c>
      <c r="J114" s="56"/>
      <c r="K114" s="56"/>
      <c r="L114" s="55"/>
      <c r="M114" s="57"/>
      <c r="N114" s="61" t="s">
        <v>109</v>
      </c>
      <c r="O114" s="58" t="s">
        <v>103</v>
      </c>
      <c r="P114" s="58"/>
      <c r="Q114" s="58">
        <f t="shared" si="29"/>
        <v>2500</v>
      </c>
      <c r="R114" s="57" t="str">
        <f t="shared" si="43"/>
        <v>ok</v>
      </c>
      <c r="S114" s="62"/>
      <c r="T114" s="63"/>
      <c r="U114" s="63"/>
      <c r="V114" s="64"/>
    </row>
    <row r="115" spans="1:22" s="65" customFormat="1" ht="20.100000000000001" customHeight="1" x14ac:dyDescent="0.3">
      <c r="A115" s="59"/>
      <c r="B115" s="59"/>
      <c r="C115" s="53">
        <v>365</v>
      </c>
      <c r="D115" s="54" t="s">
        <v>104</v>
      </c>
      <c r="E115" s="54" t="s">
        <v>155</v>
      </c>
      <c r="F115" s="55">
        <v>15500</v>
      </c>
      <c r="G115" s="55"/>
      <c r="H115" s="55">
        <v>7430</v>
      </c>
      <c r="I115" s="55">
        <f t="shared" si="48"/>
        <v>22930</v>
      </c>
      <c r="J115" s="58"/>
      <c r="K115" s="61"/>
      <c r="L115" s="55"/>
      <c r="M115" s="57"/>
      <c r="N115" s="61" t="s">
        <v>75</v>
      </c>
      <c r="O115" s="58" t="s">
        <v>52</v>
      </c>
      <c r="P115" s="58"/>
      <c r="Q115" s="58">
        <f t="shared" si="29"/>
        <v>7430</v>
      </c>
      <c r="R115" s="57" t="str">
        <f t="shared" si="43"/>
        <v>ok</v>
      </c>
      <c r="S115" s="62"/>
      <c r="T115" s="63"/>
      <c r="U115" s="63"/>
      <c r="V115" s="64"/>
    </row>
    <row r="116" spans="1:22" s="65" customFormat="1" ht="20.100000000000001" customHeight="1" x14ac:dyDescent="0.3">
      <c r="A116" s="59"/>
      <c r="B116" s="59"/>
      <c r="C116" s="53">
        <v>369</v>
      </c>
      <c r="D116" s="54" t="s">
        <v>112</v>
      </c>
      <c r="E116" s="54" t="s">
        <v>108</v>
      </c>
      <c r="F116" s="55">
        <v>3500</v>
      </c>
      <c r="G116" s="55"/>
      <c r="H116" s="55">
        <v>2500</v>
      </c>
      <c r="I116" s="55">
        <f t="shared" si="48"/>
        <v>6000</v>
      </c>
      <c r="J116" s="56"/>
      <c r="K116" s="56"/>
      <c r="L116" s="55"/>
      <c r="M116" s="57"/>
      <c r="N116" s="61" t="s">
        <v>109</v>
      </c>
      <c r="O116" s="58" t="s">
        <v>103</v>
      </c>
      <c r="P116" s="58"/>
      <c r="Q116" s="58">
        <f t="shared" si="29"/>
        <v>2500</v>
      </c>
      <c r="R116" s="57" t="str">
        <f t="shared" si="43"/>
        <v>ok</v>
      </c>
      <c r="S116" s="62"/>
      <c r="T116" s="63"/>
      <c r="U116" s="63"/>
      <c r="V116" s="64"/>
    </row>
    <row r="117" spans="1:22" s="65" customFormat="1" ht="20.100000000000001" customHeight="1" x14ac:dyDescent="0.3">
      <c r="A117" s="59"/>
      <c r="B117" s="59"/>
      <c r="C117" s="53">
        <v>369</v>
      </c>
      <c r="D117" s="54" t="s">
        <v>112</v>
      </c>
      <c r="E117" s="54" t="s">
        <v>155</v>
      </c>
      <c r="F117" s="55">
        <v>15500</v>
      </c>
      <c r="G117" s="55"/>
      <c r="H117" s="55">
        <v>7430</v>
      </c>
      <c r="I117" s="55">
        <f t="shared" si="48"/>
        <v>22930</v>
      </c>
      <c r="J117" s="58"/>
      <c r="K117" s="61"/>
      <c r="L117" s="55"/>
      <c r="M117" s="57"/>
      <c r="N117" s="61" t="s">
        <v>75</v>
      </c>
      <c r="O117" s="58" t="s">
        <v>52</v>
      </c>
      <c r="P117" s="58"/>
      <c r="Q117" s="58">
        <f t="shared" si="29"/>
        <v>7430</v>
      </c>
      <c r="R117" s="57" t="str">
        <f t="shared" si="43"/>
        <v>ok</v>
      </c>
      <c r="S117" s="62"/>
      <c r="T117" s="63"/>
      <c r="U117" s="63"/>
      <c r="V117" s="64"/>
    </row>
    <row r="118" spans="1:22" s="65" customFormat="1" ht="20.100000000000001" customHeight="1" x14ac:dyDescent="0.3">
      <c r="A118" s="59"/>
      <c r="B118" s="59"/>
      <c r="C118" s="53">
        <v>373</v>
      </c>
      <c r="D118" s="54" t="s">
        <v>113</v>
      </c>
      <c r="E118" s="54" t="s">
        <v>108</v>
      </c>
      <c r="F118" s="55">
        <v>3500</v>
      </c>
      <c r="G118" s="55"/>
      <c r="H118" s="55">
        <v>2500</v>
      </c>
      <c r="I118" s="55">
        <f t="shared" si="48"/>
        <v>6000</v>
      </c>
      <c r="J118" s="56"/>
      <c r="K118" s="56"/>
      <c r="L118" s="55"/>
      <c r="M118" s="57"/>
      <c r="N118" s="61" t="s">
        <v>109</v>
      </c>
      <c r="O118" s="58" t="s">
        <v>103</v>
      </c>
      <c r="P118" s="58"/>
      <c r="Q118" s="58">
        <f t="shared" si="29"/>
        <v>2500</v>
      </c>
      <c r="R118" s="57" t="str">
        <f t="shared" si="43"/>
        <v>ok</v>
      </c>
      <c r="S118" s="62"/>
      <c r="T118" s="63"/>
      <c r="U118" s="63"/>
      <c r="V118" s="64"/>
    </row>
    <row r="119" spans="1:22" s="65" customFormat="1" ht="20.100000000000001" customHeight="1" x14ac:dyDescent="0.3">
      <c r="A119" s="59"/>
      <c r="B119" s="59"/>
      <c r="C119" s="53">
        <v>373</v>
      </c>
      <c r="D119" s="54" t="s">
        <v>113</v>
      </c>
      <c r="E119" s="54" t="s">
        <v>155</v>
      </c>
      <c r="F119" s="55">
        <v>15500</v>
      </c>
      <c r="G119" s="55"/>
      <c r="H119" s="55">
        <v>7430</v>
      </c>
      <c r="I119" s="55">
        <f t="shared" si="48"/>
        <v>22930</v>
      </c>
      <c r="J119" s="58"/>
      <c r="K119" s="61"/>
      <c r="L119" s="55"/>
      <c r="M119" s="57"/>
      <c r="N119" s="61" t="s">
        <v>75</v>
      </c>
      <c r="O119" s="58" t="s">
        <v>52</v>
      </c>
      <c r="P119" s="58"/>
      <c r="Q119" s="58">
        <f t="shared" si="29"/>
        <v>7430</v>
      </c>
      <c r="R119" s="57" t="str">
        <f t="shared" si="43"/>
        <v>ok</v>
      </c>
      <c r="S119" s="62"/>
      <c r="T119" s="63"/>
      <c r="U119" s="63"/>
      <c r="V119" s="64"/>
    </row>
    <row r="120" spans="1:22" s="65" customFormat="1" ht="20.100000000000001" customHeight="1" x14ac:dyDescent="0.3">
      <c r="A120" s="59"/>
      <c r="B120" s="59"/>
      <c r="C120" s="53">
        <v>376</v>
      </c>
      <c r="D120" s="54" t="s">
        <v>106</v>
      </c>
      <c r="E120" s="54" t="s">
        <v>108</v>
      </c>
      <c r="F120" s="55">
        <v>3500</v>
      </c>
      <c r="G120" s="55"/>
      <c r="H120" s="55">
        <v>2500</v>
      </c>
      <c r="I120" s="55">
        <f t="shared" si="48"/>
        <v>6000</v>
      </c>
      <c r="J120" s="56"/>
      <c r="K120" s="56"/>
      <c r="L120" s="55"/>
      <c r="M120" s="57"/>
      <c r="N120" s="61" t="s">
        <v>109</v>
      </c>
      <c r="O120" s="58" t="s">
        <v>103</v>
      </c>
      <c r="P120" s="58"/>
      <c r="Q120" s="58">
        <f t="shared" si="29"/>
        <v>2500</v>
      </c>
      <c r="R120" s="57" t="str">
        <f t="shared" si="43"/>
        <v>ok</v>
      </c>
      <c r="S120" s="62"/>
      <c r="T120" s="63"/>
      <c r="U120" s="63"/>
      <c r="V120" s="64"/>
    </row>
    <row r="121" spans="1:22" s="65" customFormat="1" ht="20.100000000000001" customHeight="1" x14ac:dyDescent="0.3">
      <c r="A121" s="59"/>
      <c r="B121" s="59"/>
      <c r="C121" s="53">
        <v>376</v>
      </c>
      <c r="D121" s="54" t="s">
        <v>106</v>
      </c>
      <c r="E121" s="54" t="s">
        <v>155</v>
      </c>
      <c r="F121" s="55">
        <v>15500</v>
      </c>
      <c r="G121" s="55"/>
      <c r="H121" s="55">
        <v>7430</v>
      </c>
      <c r="I121" s="55">
        <f t="shared" si="48"/>
        <v>22930</v>
      </c>
      <c r="J121" s="58"/>
      <c r="K121" s="61"/>
      <c r="L121" s="55"/>
      <c r="M121" s="57"/>
      <c r="N121" s="61" t="s">
        <v>75</v>
      </c>
      <c r="O121" s="58" t="s">
        <v>52</v>
      </c>
      <c r="P121" s="58"/>
      <c r="Q121" s="58">
        <f t="shared" si="29"/>
        <v>7430</v>
      </c>
      <c r="R121" s="57" t="str">
        <f t="shared" si="43"/>
        <v>ok</v>
      </c>
      <c r="S121" s="62"/>
      <c r="T121" s="63"/>
      <c r="U121" s="63"/>
      <c r="V121" s="64"/>
    </row>
    <row r="122" spans="1:22" s="65" customFormat="1" ht="20.100000000000001" customHeight="1" x14ac:dyDescent="0.3">
      <c r="A122" s="59"/>
      <c r="B122" s="59"/>
      <c r="C122" s="53">
        <v>380</v>
      </c>
      <c r="D122" s="54" t="s">
        <v>114</v>
      </c>
      <c r="E122" s="54" t="s">
        <v>108</v>
      </c>
      <c r="F122" s="55">
        <v>3500</v>
      </c>
      <c r="G122" s="55"/>
      <c r="H122" s="55">
        <v>2500</v>
      </c>
      <c r="I122" s="55">
        <f t="shared" si="48"/>
        <v>6000</v>
      </c>
      <c r="J122" s="56"/>
      <c r="K122" s="56"/>
      <c r="L122" s="55"/>
      <c r="M122" s="57"/>
      <c r="N122" s="61" t="s">
        <v>109</v>
      </c>
      <c r="O122" s="58" t="s">
        <v>103</v>
      </c>
      <c r="P122" s="58"/>
      <c r="Q122" s="58">
        <f t="shared" si="29"/>
        <v>2500</v>
      </c>
      <c r="R122" s="57" t="str">
        <f t="shared" si="43"/>
        <v>ok</v>
      </c>
      <c r="S122" s="62"/>
      <c r="T122" s="63"/>
      <c r="U122" s="63"/>
      <c r="V122" s="64"/>
    </row>
    <row r="123" spans="1:22" s="65" customFormat="1" ht="20.100000000000001" customHeight="1" x14ac:dyDescent="0.3">
      <c r="A123" s="59"/>
      <c r="B123" s="59"/>
      <c r="C123" s="53">
        <v>380</v>
      </c>
      <c r="D123" s="54" t="s">
        <v>176</v>
      </c>
      <c r="E123" s="54" t="s">
        <v>155</v>
      </c>
      <c r="F123" s="55">
        <v>15500</v>
      </c>
      <c r="G123" s="55"/>
      <c r="H123" s="55">
        <v>7430</v>
      </c>
      <c r="I123" s="55">
        <f t="shared" si="48"/>
        <v>22930</v>
      </c>
      <c r="J123" s="58"/>
      <c r="K123" s="61"/>
      <c r="L123" s="55"/>
      <c r="M123" s="57"/>
      <c r="N123" s="61" t="s">
        <v>75</v>
      </c>
      <c r="O123" s="58" t="s">
        <v>52</v>
      </c>
      <c r="P123" s="58"/>
      <c r="Q123" s="58">
        <f t="shared" si="29"/>
        <v>7430</v>
      </c>
      <c r="R123" s="57" t="str">
        <f t="shared" si="43"/>
        <v>ok</v>
      </c>
      <c r="S123" s="62"/>
      <c r="T123" s="63"/>
      <c r="U123" s="63"/>
      <c r="V123" s="64"/>
    </row>
    <row r="124" spans="1:22" s="65" customFormat="1" ht="20.100000000000001" customHeight="1" x14ac:dyDescent="0.3">
      <c r="A124" s="59"/>
      <c r="B124" s="59"/>
      <c r="C124" s="53">
        <v>384</v>
      </c>
      <c r="D124" s="54" t="s">
        <v>115</v>
      </c>
      <c r="E124" s="54" t="s">
        <v>108</v>
      </c>
      <c r="F124" s="55">
        <v>3500</v>
      </c>
      <c r="G124" s="55"/>
      <c r="H124" s="55">
        <v>2500</v>
      </c>
      <c r="I124" s="55">
        <f t="shared" si="48"/>
        <v>6000</v>
      </c>
      <c r="J124" s="56"/>
      <c r="K124" s="56"/>
      <c r="L124" s="55"/>
      <c r="M124" s="57"/>
      <c r="N124" s="61" t="s">
        <v>109</v>
      </c>
      <c r="O124" s="58" t="s">
        <v>103</v>
      </c>
      <c r="P124" s="58"/>
      <c r="Q124" s="58">
        <f t="shared" si="29"/>
        <v>2500</v>
      </c>
      <c r="R124" s="57" t="str">
        <f t="shared" si="43"/>
        <v>ok</v>
      </c>
      <c r="S124" s="62"/>
      <c r="T124" s="63"/>
      <c r="U124" s="63"/>
      <c r="V124" s="64"/>
    </row>
    <row r="125" spans="1:22" s="65" customFormat="1" ht="20.100000000000001" customHeight="1" x14ac:dyDescent="0.3">
      <c r="A125" s="59"/>
      <c r="B125" s="59"/>
      <c r="C125" s="53">
        <v>384</v>
      </c>
      <c r="D125" s="54" t="s">
        <v>115</v>
      </c>
      <c r="E125" s="54" t="s">
        <v>155</v>
      </c>
      <c r="F125" s="55">
        <v>15500</v>
      </c>
      <c r="G125" s="55"/>
      <c r="H125" s="55">
        <v>7430</v>
      </c>
      <c r="I125" s="55">
        <f t="shared" si="48"/>
        <v>22930</v>
      </c>
      <c r="J125" s="58"/>
      <c r="K125" s="61"/>
      <c r="L125" s="55"/>
      <c r="M125" s="57"/>
      <c r="N125" s="61" t="s">
        <v>75</v>
      </c>
      <c r="O125" s="58" t="s">
        <v>52</v>
      </c>
      <c r="P125" s="58"/>
      <c r="Q125" s="58">
        <f t="shared" si="29"/>
        <v>7430</v>
      </c>
      <c r="R125" s="57" t="str">
        <f t="shared" si="43"/>
        <v>ok</v>
      </c>
      <c r="S125" s="62"/>
      <c r="T125" s="63"/>
      <c r="U125" s="63"/>
      <c r="V125" s="64"/>
    </row>
    <row r="126" spans="1:22" s="65" customFormat="1" ht="20.100000000000001" customHeight="1" x14ac:dyDescent="0.3">
      <c r="A126" s="59"/>
      <c r="B126" s="59"/>
      <c r="C126" s="53">
        <v>388</v>
      </c>
      <c r="D126" s="54" t="s">
        <v>116</v>
      </c>
      <c r="E126" s="54" t="s">
        <v>108</v>
      </c>
      <c r="F126" s="55">
        <v>3500</v>
      </c>
      <c r="G126" s="55"/>
      <c r="H126" s="55">
        <v>2500</v>
      </c>
      <c r="I126" s="55">
        <f t="shared" si="48"/>
        <v>6000</v>
      </c>
      <c r="J126" s="56"/>
      <c r="K126" s="56"/>
      <c r="L126" s="55"/>
      <c r="M126" s="57"/>
      <c r="N126" s="61" t="s">
        <v>109</v>
      </c>
      <c r="O126" s="58" t="s">
        <v>103</v>
      </c>
      <c r="P126" s="58"/>
      <c r="Q126" s="58">
        <f t="shared" si="29"/>
        <v>2500</v>
      </c>
      <c r="R126" s="57" t="str">
        <f t="shared" si="43"/>
        <v>ok</v>
      </c>
      <c r="S126" s="62"/>
      <c r="T126" s="63"/>
      <c r="U126" s="63"/>
      <c r="V126" s="64"/>
    </row>
    <row r="127" spans="1:22" s="65" customFormat="1" ht="20.100000000000001" customHeight="1" x14ac:dyDescent="0.3">
      <c r="A127" s="59"/>
      <c r="B127" s="59"/>
      <c r="C127" s="53">
        <v>388</v>
      </c>
      <c r="D127" s="54" t="s">
        <v>116</v>
      </c>
      <c r="E127" s="54" t="s">
        <v>155</v>
      </c>
      <c r="F127" s="55">
        <v>15500</v>
      </c>
      <c r="G127" s="55"/>
      <c r="H127" s="55">
        <v>7430</v>
      </c>
      <c r="I127" s="55">
        <f t="shared" si="48"/>
        <v>22930</v>
      </c>
      <c r="J127" s="58"/>
      <c r="K127" s="61"/>
      <c r="L127" s="55"/>
      <c r="M127" s="57"/>
      <c r="N127" s="61" t="s">
        <v>75</v>
      </c>
      <c r="O127" s="58" t="s">
        <v>52</v>
      </c>
      <c r="P127" s="58"/>
      <c r="Q127" s="58">
        <f t="shared" si="29"/>
        <v>7430</v>
      </c>
      <c r="R127" s="57" t="str">
        <f t="shared" si="43"/>
        <v>ok</v>
      </c>
      <c r="S127" s="62"/>
      <c r="T127" s="63"/>
      <c r="U127" s="63"/>
      <c r="V127" s="64"/>
    </row>
    <row r="128" spans="1:22" s="65" customFormat="1" ht="20.100000000000001" customHeight="1" x14ac:dyDescent="0.3">
      <c r="A128" s="59"/>
      <c r="B128" s="59"/>
      <c r="C128" s="53">
        <v>392</v>
      </c>
      <c r="D128" s="54" t="s">
        <v>117</v>
      </c>
      <c r="E128" s="54" t="s">
        <v>108</v>
      </c>
      <c r="F128" s="55">
        <v>3500</v>
      </c>
      <c r="G128" s="55"/>
      <c r="H128" s="55">
        <v>2500</v>
      </c>
      <c r="I128" s="55">
        <f t="shared" si="48"/>
        <v>6000</v>
      </c>
      <c r="J128" s="56"/>
      <c r="K128" s="56"/>
      <c r="L128" s="55"/>
      <c r="M128" s="57"/>
      <c r="N128" s="61" t="s">
        <v>109</v>
      </c>
      <c r="O128" s="58" t="s">
        <v>103</v>
      </c>
      <c r="P128" s="58"/>
      <c r="Q128" s="58">
        <f t="shared" si="29"/>
        <v>2500</v>
      </c>
      <c r="R128" s="57" t="str">
        <f t="shared" si="43"/>
        <v>ok</v>
      </c>
      <c r="S128" s="62"/>
      <c r="T128" s="63"/>
      <c r="U128" s="63"/>
      <c r="V128" s="64"/>
    </row>
    <row r="129" spans="1:22" s="65" customFormat="1" ht="20.100000000000001" customHeight="1" x14ac:dyDescent="0.3">
      <c r="A129" s="59"/>
      <c r="B129" s="59"/>
      <c r="C129" s="53">
        <v>392</v>
      </c>
      <c r="D129" s="54" t="s">
        <v>117</v>
      </c>
      <c r="E129" s="54" t="s">
        <v>155</v>
      </c>
      <c r="F129" s="55">
        <v>15500</v>
      </c>
      <c r="G129" s="55"/>
      <c r="H129" s="55">
        <v>7430</v>
      </c>
      <c r="I129" s="55">
        <f t="shared" si="48"/>
        <v>22930</v>
      </c>
      <c r="J129" s="58"/>
      <c r="K129" s="61"/>
      <c r="L129" s="55"/>
      <c r="M129" s="57"/>
      <c r="N129" s="61" t="s">
        <v>75</v>
      </c>
      <c r="O129" s="58" t="s">
        <v>52</v>
      </c>
      <c r="P129" s="58"/>
      <c r="Q129" s="58">
        <f t="shared" si="29"/>
        <v>7430</v>
      </c>
      <c r="R129" s="57" t="str">
        <f t="shared" si="43"/>
        <v>ok</v>
      </c>
      <c r="S129" s="62"/>
      <c r="T129" s="63"/>
      <c r="U129" s="63"/>
      <c r="V129" s="64"/>
    </row>
    <row r="130" spans="1:22" s="65" customFormat="1" ht="20.100000000000001" customHeight="1" x14ac:dyDescent="0.3">
      <c r="A130" s="59"/>
      <c r="B130" s="59"/>
      <c r="C130" s="53" t="s">
        <v>38</v>
      </c>
      <c r="D130" s="54" t="s">
        <v>42</v>
      </c>
      <c r="E130" s="54" t="s">
        <v>43</v>
      </c>
      <c r="F130" s="55"/>
      <c r="G130" s="55"/>
      <c r="H130" s="55">
        <v>200000</v>
      </c>
      <c r="I130" s="55">
        <f t="shared" si="48"/>
        <v>200000</v>
      </c>
      <c r="J130" s="56"/>
      <c r="K130" s="56"/>
      <c r="L130" s="55">
        <f t="shared" ref="L130:L133" si="49">F130+J130+K130</f>
        <v>0</v>
      </c>
      <c r="M130" s="57" t="str">
        <f t="shared" ref="M130:M133" si="50">IF(G130-J130&lt;0,"동의필요","-")</f>
        <v>-</v>
      </c>
      <c r="N130" s="58"/>
      <c r="O130" s="58" t="s">
        <v>52</v>
      </c>
      <c r="P130" s="58"/>
      <c r="Q130" s="58">
        <f t="shared" ref="Q130:Q133" si="51">H130</f>
        <v>200000</v>
      </c>
      <c r="R130" s="57" t="str">
        <f>IF((G130+H130)=(P130+Q130),"ok","검토")</f>
        <v>ok</v>
      </c>
      <c r="S130" s="69"/>
      <c r="T130" s="63"/>
      <c r="U130" s="63"/>
      <c r="V130" s="64"/>
    </row>
    <row r="131" spans="1:22" s="65" customFormat="1" ht="20.100000000000001" customHeight="1" x14ac:dyDescent="0.3">
      <c r="A131" s="59"/>
      <c r="B131" s="59"/>
      <c r="C131" s="53" t="s">
        <v>38</v>
      </c>
      <c r="D131" s="54" t="s">
        <v>42</v>
      </c>
      <c r="E131" s="54" t="s">
        <v>44</v>
      </c>
      <c r="F131" s="55"/>
      <c r="G131" s="55"/>
      <c r="H131" s="55">
        <v>100000</v>
      </c>
      <c r="I131" s="55">
        <f t="shared" si="48"/>
        <v>100000</v>
      </c>
      <c r="J131" s="56"/>
      <c r="K131" s="56"/>
      <c r="L131" s="55">
        <f t="shared" si="49"/>
        <v>0</v>
      </c>
      <c r="M131" s="57" t="str">
        <f t="shared" si="50"/>
        <v>-</v>
      </c>
      <c r="N131" s="61"/>
      <c r="O131" s="58" t="s">
        <v>52</v>
      </c>
      <c r="P131" s="58"/>
      <c r="Q131" s="58">
        <f t="shared" si="51"/>
        <v>100000</v>
      </c>
      <c r="R131" s="57" t="str">
        <f>IF((G131+H131)=(P131+Q131),"ok","검토")</f>
        <v>ok</v>
      </c>
      <c r="S131" s="62"/>
      <c r="T131" s="63">
        <v>-100000</v>
      </c>
      <c r="U131" s="63"/>
      <c r="V131" s="64"/>
    </row>
    <row r="132" spans="1:22" s="65" customFormat="1" ht="20.100000000000001" customHeight="1" x14ac:dyDescent="0.3">
      <c r="A132" s="59"/>
      <c r="B132" s="59"/>
      <c r="C132" s="53" t="s">
        <v>38</v>
      </c>
      <c r="D132" s="54" t="s">
        <v>42</v>
      </c>
      <c r="E132" s="54" t="s">
        <v>101</v>
      </c>
      <c r="F132" s="55"/>
      <c r="G132" s="55"/>
      <c r="H132" s="55">
        <v>500000</v>
      </c>
      <c r="I132" s="55">
        <f t="shared" si="48"/>
        <v>500000</v>
      </c>
      <c r="J132" s="56"/>
      <c r="K132" s="56"/>
      <c r="L132" s="55">
        <f t="shared" si="49"/>
        <v>0</v>
      </c>
      <c r="M132" s="57" t="str">
        <f t="shared" si="50"/>
        <v>-</v>
      </c>
      <c r="N132" s="58" t="s">
        <v>102</v>
      </c>
      <c r="O132" s="58" t="s">
        <v>52</v>
      </c>
      <c r="P132" s="58"/>
      <c r="Q132" s="58">
        <f t="shared" si="51"/>
        <v>500000</v>
      </c>
      <c r="R132" s="57" t="str">
        <f>IF((G132+H132)=(P132+Q132),"ok","검토")</f>
        <v>ok</v>
      </c>
      <c r="S132" s="69"/>
      <c r="T132" s="63"/>
      <c r="U132" s="63"/>
      <c r="V132" s="64"/>
    </row>
    <row r="133" spans="1:22" s="65" customFormat="1" ht="20.100000000000001" customHeight="1" x14ac:dyDescent="0.3">
      <c r="A133" s="59"/>
      <c r="B133" s="59"/>
      <c r="C133" s="53" t="s">
        <v>38</v>
      </c>
      <c r="D133" s="54" t="s">
        <v>104</v>
      </c>
      <c r="E133" s="54" t="s">
        <v>182</v>
      </c>
      <c r="F133" s="55"/>
      <c r="G133" s="55"/>
      <c r="H133" s="55">
        <v>650000</v>
      </c>
      <c r="I133" s="55">
        <f t="shared" si="48"/>
        <v>650000</v>
      </c>
      <c r="J133" s="56"/>
      <c r="K133" s="56"/>
      <c r="L133" s="55">
        <f t="shared" si="49"/>
        <v>0</v>
      </c>
      <c r="M133" s="57" t="str">
        <f t="shared" si="50"/>
        <v>-</v>
      </c>
      <c r="N133" s="58" t="s">
        <v>105</v>
      </c>
      <c r="O133" s="58" t="s">
        <v>52</v>
      </c>
      <c r="P133" s="58"/>
      <c r="Q133" s="58">
        <f t="shared" si="51"/>
        <v>650000</v>
      </c>
      <c r="R133" s="57" t="str">
        <f t="shared" ref="R133" si="52">IF((G133+H133)=(P133+Q133),"ok","검토")</f>
        <v>ok</v>
      </c>
      <c r="S133" s="69"/>
      <c r="T133" s="63"/>
      <c r="U133" s="63"/>
      <c r="V133" s="64"/>
    </row>
    <row r="134" spans="1:22" s="65" customFormat="1" ht="20.100000000000001" customHeight="1" x14ac:dyDescent="0.3">
      <c r="A134" s="59"/>
      <c r="B134" s="59"/>
      <c r="C134" s="53" t="s">
        <v>100</v>
      </c>
      <c r="D134" s="54" t="s">
        <v>107</v>
      </c>
      <c r="E134" s="54" t="s">
        <v>118</v>
      </c>
      <c r="F134" s="55"/>
      <c r="G134" s="55"/>
      <c r="H134" s="55">
        <v>6000</v>
      </c>
      <c r="I134" s="55">
        <f t="shared" si="48"/>
        <v>6000</v>
      </c>
      <c r="J134" s="56"/>
      <c r="K134" s="56"/>
      <c r="L134" s="55"/>
      <c r="M134" s="57"/>
      <c r="N134" s="61" t="s">
        <v>119</v>
      </c>
      <c r="O134" s="58" t="s">
        <v>103</v>
      </c>
      <c r="P134" s="58"/>
      <c r="Q134" s="58">
        <f t="shared" ref="Q134:Q145" si="53">H134</f>
        <v>6000</v>
      </c>
      <c r="R134" s="57" t="str">
        <f t="shared" si="43"/>
        <v>ok</v>
      </c>
      <c r="S134" s="62"/>
      <c r="T134" s="63"/>
      <c r="U134" s="63"/>
      <c r="V134" s="64"/>
    </row>
    <row r="135" spans="1:22" s="65" customFormat="1" ht="20.100000000000001" customHeight="1" x14ac:dyDescent="0.3">
      <c r="A135" s="59"/>
      <c r="B135" s="59"/>
      <c r="C135" s="53" t="s">
        <v>100</v>
      </c>
      <c r="D135" s="54" t="s">
        <v>110</v>
      </c>
      <c r="E135" s="54" t="s">
        <v>118</v>
      </c>
      <c r="F135" s="55"/>
      <c r="G135" s="55"/>
      <c r="H135" s="55">
        <v>8000</v>
      </c>
      <c r="I135" s="55">
        <f t="shared" si="48"/>
        <v>8000</v>
      </c>
      <c r="J135" s="56"/>
      <c r="K135" s="56"/>
      <c r="L135" s="55"/>
      <c r="M135" s="57"/>
      <c r="N135" s="61" t="s">
        <v>119</v>
      </c>
      <c r="O135" s="58" t="s">
        <v>103</v>
      </c>
      <c r="P135" s="58"/>
      <c r="Q135" s="58">
        <f t="shared" si="53"/>
        <v>8000</v>
      </c>
      <c r="R135" s="57" t="str">
        <f t="shared" si="43"/>
        <v>ok</v>
      </c>
      <c r="S135" s="62"/>
      <c r="T135" s="63"/>
      <c r="U135" s="63"/>
      <c r="V135" s="64"/>
    </row>
    <row r="136" spans="1:22" s="65" customFormat="1" ht="20.100000000000001" customHeight="1" x14ac:dyDescent="0.3">
      <c r="A136" s="59"/>
      <c r="B136" s="59"/>
      <c r="C136" s="53" t="s">
        <v>100</v>
      </c>
      <c r="D136" s="54" t="s">
        <v>111</v>
      </c>
      <c r="E136" s="54" t="s">
        <v>118</v>
      </c>
      <c r="F136" s="55"/>
      <c r="G136" s="55"/>
      <c r="H136" s="55">
        <v>6000</v>
      </c>
      <c r="I136" s="55">
        <f t="shared" si="48"/>
        <v>6000</v>
      </c>
      <c r="J136" s="56"/>
      <c r="K136" s="56"/>
      <c r="L136" s="55"/>
      <c r="M136" s="57"/>
      <c r="N136" s="61" t="s">
        <v>119</v>
      </c>
      <c r="O136" s="58" t="s">
        <v>103</v>
      </c>
      <c r="P136" s="58"/>
      <c r="Q136" s="58">
        <f t="shared" si="53"/>
        <v>6000</v>
      </c>
      <c r="R136" s="57" t="str">
        <f t="shared" si="43"/>
        <v>ok</v>
      </c>
      <c r="S136" s="62"/>
      <c r="T136" s="63"/>
      <c r="U136" s="63"/>
      <c r="V136" s="64"/>
    </row>
    <row r="137" spans="1:22" s="65" customFormat="1" ht="20.100000000000001" customHeight="1" x14ac:dyDescent="0.3">
      <c r="A137" s="59"/>
      <c r="B137" s="59"/>
      <c r="C137" s="53" t="s">
        <v>100</v>
      </c>
      <c r="D137" s="54" t="s">
        <v>104</v>
      </c>
      <c r="E137" s="54" t="s">
        <v>118</v>
      </c>
      <c r="F137" s="55"/>
      <c r="G137" s="55"/>
      <c r="H137" s="55">
        <v>14000</v>
      </c>
      <c r="I137" s="55">
        <f t="shared" si="48"/>
        <v>14000</v>
      </c>
      <c r="J137" s="56"/>
      <c r="K137" s="56"/>
      <c r="L137" s="55"/>
      <c r="M137" s="57"/>
      <c r="N137" s="61" t="s">
        <v>119</v>
      </c>
      <c r="O137" s="58" t="s">
        <v>103</v>
      </c>
      <c r="P137" s="58"/>
      <c r="Q137" s="58">
        <f t="shared" si="53"/>
        <v>14000</v>
      </c>
      <c r="R137" s="57" t="str">
        <f t="shared" si="43"/>
        <v>ok</v>
      </c>
      <c r="S137" s="62"/>
      <c r="T137" s="63"/>
      <c r="U137" s="63"/>
      <c r="V137" s="64"/>
    </row>
    <row r="138" spans="1:22" s="65" customFormat="1" ht="20.100000000000001" customHeight="1" x14ac:dyDescent="0.3">
      <c r="A138" s="59"/>
      <c r="B138" s="59"/>
      <c r="C138" s="53" t="s">
        <v>18</v>
      </c>
      <c r="D138" s="54" t="s">
        <v>104</v>
      </c>
      <c r="E138" s="54" t="s">
        <v>153</v>
      </c>
      <c r="F138" s="55"/>
      <c r="G138" s="55"/>
      <c r="H138" s="55">
        <v>80000</v>
      </c>
      <c r="I138" s="55">
        <f t="shared" ref="I138" si="54">F138+G138+H138</f>
        <v>80000</v>
      </c>
      <c r="J138" s="56"/>
      <c r="K138" s="56"/>
      <c r="L138" s="55"/>
      <c r="M138" s="57"/>
      <c r="N138" s="61" t="s">
        <v>99</v>
      </c>
      <c r="O138" s="58" t="s">
        <v>52</v>
      </c>
      <c r="P138" s="58"/>
      <c r="Q138" s="58">
        <f t="shared" si="53"/>
        <v>80000</v>
      </c>
      <c r="R138" s="57" t="str">
        <f t="shared" ref="R138" si="55">IF((G138+H138)=(P138+Q138),"ok","검토")</f>
        <v>ok</v>
      </c>
      <c r="S138" s="62"/>
      <c r="T138" s="63"/>
      <c r="U138" s="63"/>
      <c r="V138" s="64"/>
    </row>
    <row r="139" spans="1:22" s="65" customFormat="1" ht="20.100000000000001" customHeight="1" x14ac:dyDescent="0.3">
      <c r="A139" s="59"/>
      <c r="B139" s="59"/>
      <c r="C139" s="53" t="s">
        <v>100</v>
      </c>
      <c r="D139" s="54" t="s">
        <v>112</v>
      </c>
      <c r="E139" s="54" t="s">
        <v>118</v>
      </c>
      <c r="F139" s="55"/>
      <c r="G139" s="55"/>
      <c r="H139" s="55">
        <v>12000</v>
      </c>
      <c r="I139" s="55">
        <f t="shared" si="48"/>
        <v>12000</v>
      </c>
      <c r="J139" s="56"/>
      <c r="K139" s="56"/>
      <c r="L139" s="55"/>
      <c r="M139" s="57"/>
      <c r="N139" s="61" t="s">
        <v>119</v>
      </c>
      <c r="O139" s="58" t="s">
        <v>103</v>
      </c>
      <c r="P139" s="58"/>
      <c r="Q139" s="58">
        <f t="shared" si="53"/>
        <v>12000</v>
      </c>
      <c r="R139" s="57" t="str">
        <f t="shared" si="43"/>
        <v>ok</v>
      </c>
      <c r="S139" s="62"/>
      <c r="T139" s="63"/>
      <c r="U139" s="63"/>
      <c r="V139" s="64"/>
    </row>
    <row r="140" spans="1:22" s="65" customFormat="1" ht="20.100000000000001" customHeight="1" x14ac:dyDescent="0.3">
      <c r="A140" s="59"/>
      <c r="B140" s="59"/>
      <c r="C140" s="53" t="s">
        <v>100</v>
      </c>
      <c r="D140" s="54" t="s">
        <v>113</v>
      </c>
      <c r="E140" s="54" t="s">
        <v>118</v>
      </c>
      <c r="F140" s="55"/>
      <c r="G140" s="55"/>
      <c r="H140" s="55">
        <v>2000</v>
      </c>
      <c r="I140" s="55">
        <f t="shared" si="48"/>
        <v>2000</v>
      </c>
      <c r="J140" s="56"/>
      <c r="K140" s="56"/>
      <c r="L140" s="55"/>
      <c r="M140" s="57"/>
      <c r="N140" s="61" t="s">
        <v>119</v>
      </c>
      <c r="O140" s="58" t="s">
        <v>103</v>
      </c>
      <c r="P140" s="58"/>
      <c r="Q140" s="58">
        <f t="shared" si="53"/>
        <v>2000</v>
      </c>
      <c r="R140" s="57" t="str">
        <f t="shared" si="43"/>
        <v>ok</v>
      </c>
      <c r="S140" s="62"/>
      <c r="T140" s="63"/>
      <c r="U140" s="63"/>
      <c r="V140" s="64"/>
    </row>
    <row r="141" spans="1:22" s="65" customFormat="1" ht="20.100000000000001" customHeight="1" x14ac:dyDescent="0.3">
      <c r="A141" s="59"/>
      <c r="B141" s="59"/>
      <c r="C141" s="53" t="s">
        <v>100</v>
      </c>
      <c r="D141" s="54" t="s">
        <v>106</v>
      </c>
      <c r="E141" s="54" t="s">
        <v>118</v>
      </c>
      <c r="F141" s="55"/>
      <c r="G141" s="55"/>
      <c r="H141" s="55">
        <v>12000</v>
      </c>
      <c r="I141" s="55">
        <f t="shared" si="48"/>
        <v>12000</v>
      </c>
      <c r="J141" s="56"/>
      <c r="K141" s="56"/>
      <c r="L141" s="55"/>
      <c r="M141" s="57"/>
      <c r="N141" s="61" t="s">
        <v>119</v>
      </c>
      <c r="O141" s="58" t="s">
        <v>103</v>
      </c>
      <c r="P141" s="58"/>
      <c r="Q141" s="58">
        <f t="shared" si="53"/>
        <v>12000</v>
      </c>
      <c r="R141" s="57" t="str">
        <f t="shared" si="43"/>
        <v>ok</v>
      </c>
      <c r="S141" s="62"/>
      <c r="T141" s="63"/>
      <c r="U141" s="63"/>
      <c r="V141" s="64"/>
    </row>
    <row r="142" spans="1:22" s="65" customFormat="1" ht="20.100000000000001" customHeight="1" x14ac:dyDescent="0.3">
      <c r="A142" s="59"/>
      <c r="B142" s="59"/>
      <c r="C142" s="53" t="s">
        <v>100</v>
      </c>
      <c r="D142" s="54" t="s">
        <v>114</v>
      </c>
      <c r="E142" s="54" t="s">
        <v>118</v>
      </c>
      <c r="F142" s="55"/>
      <c r="G142" s="55"/>
      <c r="H142" s="55">
        <v>8000</v>
      </c>
      <c r="I142" s="55">
        <f t="shared" si="48"/>
        <v>8000</v>
      </c>
      <c r="J142" s="56"/>
      <c r="K142" s="56"/>
      <c r="L142" s="55"/>
      <c r="M142" s="57"/>
      <c r="N142" s="61" t="s">
        <v>119</v>
      </c>
      <c r="O142" s="58" t="s">
        <v>103</v>
      </c>
      <c r="P142" s="58"/>
      <c r="Q142" s="58">
        <f t="shared" si="53"/>
        <v>8000</v>
      </c>
      <c r="R142" s="57" t="str">
        <f t="shared" si="43"/>
        <v>ok</v>
      </c>
      <c r="S142" s="62"/>
      <c r="T142" s="63"/>
      <c r="U142" s="63"/>
      <c r="V142" s="64"/>
    </row>
    <row r="143" spans="1:22" s="65" customFormat="1" ht="20.100000000000001" customHeight="1" x14ac:dyDescent="0.3">
      <c r="A143" s="59"/>
      <c r="B143" s="59"/>
      <c r="C143" s="53" t="s">
        <v>100</v>
      </c>
      <c r="D143" s="54" t="s">
        <v>115</v>
      </c>
      <c r="E143" s="54" t="s">
        <v>118</v>
      </c>
      <c r="F143" s="56"/>
      <c r="G143" s="56"/>
      <c r="H143" s="55">
        <v>2000</v>
      </c>
      <c r="I143" s="55">
        <f t="shared" si="48"/>
        <v>2000</v>
      </c>
      <c r="J143" s="56"/>
      <c r="K143" s="56"/>
      <c r="L143" s="56"/>
      <c r="M143" s="56"/>
      <c r="N143" s="61" t="s">
        <v>119</v>
      </c>
      <c r="O143" s="58" t="s">
        <v>103</v>
      </c>
      <c r="P143" s="56"/>
      <c r="Q143" s="58">
        <f t="shared" si="53"/>
        <v>2000</v>
      </c>
      <c r="R143" s="57" t="str">
        <f t="shared" si="43"/>
        <v>ok</v>
      </c>
      <c r="S143" s="66"/>
      <c r="T143" s="67"/>
      <c r="U143" s="67"/>
      <c r="V143" s="68"/>
    </row>
    <row r="144" spans="1:22" s="65" customFormat="1" ht="20.100000000000001" customHeight="1" x14ac:dyDescent="0.3">
      <c r="A144" s="59"/>
      <c r="B144" s="59"/>
      <c r="C144" s="53" t="s">
        <v>100</v>
      </c>
      <c r="D144" s="54" t="s">
        <v>116</v>
      </c>
      <c r="E144" s="54" t="s">
        <v>118</v>
      </c>
      <c r="F144" s="56"/>
      <c r="G144" s="56"/>
      <c r="H144" s="55">
        <v>4000</v>
      </c>
      <c r="I144" s="55">
        <f t="shared" si="48"/>
        <v>4000</v>
      </c>
      <c r="J144" s="56"/>
      <c r="K144" s="56"/>
      <c r="L144" s="56"/>
      <c r="M144" s="56"/>
      <c r="N144" s="61" t="s">
        <v>119</v>
      </c>
      <c r="O144" s="58" t="s">
        <v>103</v>
      </c>
      <c r="P144" s="56"/>
      <c r="Q144" s="58">
        <f t="shared" si="53"/>
        <v>4000</v>
      </c>
      <c r="R144" s="57" t="str">
        <f t="shared" si="43"/>
        <v>ok</v>
      </c>
      <c r="S144" s="66"/>
      <c r="T144" s="67"/>
      <c r="U144" s="67"/>
      <c r="V144" s="68"/>
    </row>
    <row r="145" spans="1:22" s="65" customFormat="1" ht="20.100000000000001" customHeight="1" x14ac:dyDescent="0.3">
      <c r="A145" s="59"/>
      <c r="B145" s="59"/>
      <c r="C145" s="53" t="s">
        <v>100</v>
      </c>
      <c r="D145" s="54" t="s">
        <v>117</v>
      </c>
      <c r="E145" s="54" t="s">
        <v>118</v>
      </c>
      <c r="F145" s="56"/>
      <c r="G145" s="56"/>
      <c r="H145" s="55">
        <v>2000</v>
      </c>
      <c r="I145" s="55">
        <f t="shared" si="48"/>
        <v>2000</v>
      </c>
      <c r="J145" s="56"/>
      <c r="K145" s="56"/>
      <c r="L145" s="56"/>
      <c r="M145" s="56"/>
      <c r="N145" s="61" t="s">
        <v>119</v>
      </c>
      <c r="O145" s="58" t="s">
        <v>103</v>
      </c>
      <c r="P145" s="56"/>
      <c r="Q145" s="58">
        <f t="shared" si="53"/>
        <v>2000</v>
      </c>
      <c r="R145" s="57" t="str">
        <f t="shared" si="43"/>
        <v>ok</v>
      </c>
      <c r="S145" s="66"/>
      <c r="T145" s="67"/>
      <c r="U145" s="67"/>
      <c r="V145" s="68"/>
    </row>
    <row r="146" spans="1:22" ht="20.100000000000001" customHeight="1" x14ac:dyDescent="0.3">
      <c r="A146" s="35"/>
      <c r="B146" s="36" t="s">
        <v>34</v>
      </c>
      <c r="C146" s="37"/>
      <c r="D146" s="38"/>
      <c r="E146" s="38"/>
      <c r="F146" s="39">
        <f t="shared" ref="F146:R146" si="56">SUM(F147:F148)</f>
        <v>0</v>
      </c>
      <c r="G146" s="39">
        <f t="shared" si="56"/>
        <v>0</v>
      </c>
      <c r="H146" s="39">
        <f t="shared" si="56"/>
        <v>210000</v>
      </c>
      <c r="I146" s="39">
        <f t="shared" si="56"/>
        <v>210000</v>
      </c>
      <c r="J146" s="39">
        <f t="shared" si="56"/>
        <v>0</v>
      </c>
      <c r="K146" s="39">
        <f t="shared" si="56"/>
        <v>0</v>
      </c>
      <c r="L146" s="39">
        <f t="shared" si="56"/>
        <v>0</v>
      </c>
      <c r="M146" s="39">
        <f t="shared" si="56"/>
        <v>0</v>
      </c>
      <c r="N146" s="39">
        <f t="shared" si="56"/>
        <v>0</v>
      </c>
      <c r="O146" s="39">
        <f t="shared" si="56"/>
        <v>0</v>
      </c>
      <c r="P146" s="39">
        <f t="shared" si="56"/>
        <v>0</v>
      </c>
      <c r="Q146" s="39">
        <f t="shared" si="56"/>
        <v>210000</v>
      </c>
      <c r="R146" s="39">
        <f t="shared" si="56"/>
        <v>0</v>
      </c>
      <c r="S146" s="22"/>
      <c r="T146" s="13">
        <f>SUM(T147:T148)</f>
        <v>0</v>
      </c>
      <c r="U146" s="13">
        <f>SUM(U147:U148)</f>
        <v>1000000</v>
      </c>
      <c r="V146" s="13"/>
    </row>
    <row r="147" spans="1:22" s="65" customFormat="1" ht="20.100000000000001" customHeight="1" x14ac:dyDescent="0.3">
      <c r="A147" s="59"/>
      <c r="B147" s="59"/>
      <c r="C147" s="53" t="s">
        <v>38</v>
      </c>
      <c r="D147" s="54" t="s">
        <v>45</v>
      </c>
      <c r="E147" s="54" t="s">
        <v>126</v>
      </c>
      <c r="F147" s="55"/>
      <c r="G147" s="55"/>
      <c r="H147" s="55">
        <v>60000</v>
      </c>
      <c r="I147" s="55">
        <f t="shared" ref="I147:I148" si="57">F147+G147+H147</f>
        <v>60000</v>
      </c>
      <c r="J147" s="56"/>
      <c r="K147" s="56"/>
      <c r="L147" s="55">
        <f t="shared" ref="L147:L148" si="58">F147+J147+K147</f>
        <v>0</v>
      </c>
      <c r="M147" s="57" t="str">
        <f t="shared" ref="M147" si="59">IF(G147-J147&lt;0,"동의필요","-")</f>
        <v>-</v>
      </c>
      <c r="N147" s="58"/>
      <c r="O147" s="58" t="s">
        <v>52</v>
      </c>
      <c r="P147" s="58"/>
      <c r="Q147" s="58">
        <f t="shared" ref="Q147:Q148" si="60">H147</f>
        <v>60000</v>
      </c>
      <c r="R147" s="57" t="str">
        <f t="shared" ref="R147:R148" si="61">IF((G147+H147)=(P147+Q147),"ok","검토")</f>
        <v>ok</v>
      </c>
      <c r="S147" s="69"/>
      <c r="T147" s="63"/>
      <c r="U147" s="63"/>
      <c r="V147" s="64"/>
    </row>
    <row r="148" spans="1:22" s="65" customFormat="1" ht="20.100000000000001" customHeight="1" x14ac:dyDescent="0.3">
      <c r="A148" s="59"/>
      <c r="B148" s="59"/>
      <c r="C148" s="53" t="s">
        <v>38</v>
      </c>
      <c r="D148" s="54" t="s">
        <v>45</v>
      </c>
      <c r="E148" s="54" t="s">
        <v>127</v>
      </c>
      <c r="F148" s="55"/>
      <c r="G148" s="55"/>
      <c r="H148" s="55">
        <v>150000</v>
      </c>
      <c r="I148" s="55">
        <f t="shared" si="57"/>
        <v>150000</v>
      </c>
      <c r="J148" s="56"/>
      <c r="K148" s="56"/>
      <c r="L148" s="55">
        <f t="shared" si="58"/>
        <v>0</v>
      </c>
      <c r="M148" s="57" t="str">
        <f t="shared" ref="M148" si="62">IF(G148-J148&lt;0,"동의필요","-")</f>
        <v>-</v>
      </c>
      <c r="N148" s="61"/>
      <c r="O148" s="58" t="s">
        <v>52</v>
      </c>
      <c r="P148" s="58"/>
      <c r="Q148" s="58">
        <f t="shared" si="60"/>
        <v>150000</v>
      </c>
      <c r="R148" s="57" t="str">
        <f t="shared" si="61"/>
        <v>ok</v>
      </c>
      <c r="S148" s="62"/>
      <c r="T148" s="63"/>
      <c r="U148" s="63">
        <v>1000000</v>
      </c>
      <c r="V148" s="64"/>
    </row>
    <row r="149" spans="1:22" ht="20.25" customHeight="1" x14ac:dyDescent="0.3">
      <c r="A149" s="35"/>
      <c r="B149" s="36" t="s">
        <v>15</v>
      </c>
      <c r="C149" s="37"/>
      <c r="D149" s="38"/>
      <c r="E149" s="38"/>
      <c r="F149" s="39">
        <f t="shared" ref="F149:Q149" si="63">SUM(F150:F160)</f>
        <v>976818</v>
      </c>
      <c r="G149" s="39">
        <f t="shared" si="63"/>
        <v>0</v>
      </c>
      <c r="H149" s="39">
        <f t="shared" si="63"/>
        <v>1504125</v>
      </c>
      <c r="I149" s="39">
        <f t="shared" si="63"/>
        <v>2480943</v>
      </c>
      <c r="J149" s="39">
        <f t="shared" si="63"/>
        <v>0</v>
      </c>
      <c r="K149" s="39">
        <f t="shared" si="63"/>
        <v>0</v>
      </c>
      <c r="L149" s="39">
        <f t="shared" si="63"/>
        <v>976818</v>
      </c>
      <c r="M149" s="39">
        <f t="shared" si="63"/>
        <v>0</v>
      </c>
      <c r="N149" s="39">
        <f t="shared" si="63"/>
        <v>0</v>
      </c>
      <c r="O149" s="39">
        <f t="shared" si="63"/>
        <v>0</v>
      </c>
      <c r="P149" s="39">
        <f t="shared" si="63"/>
        <v>768000</v>
      </c>
      <c r="Q149" s="39">
        <f t="shared" si="63"/>
        <v>736125</v>
      </c>
      <c r="R149" s="39">
        <f>SUM(R159:R160)</f>
        <v>0</v>
      </c>
      <c r="S149" s="22"/>
      <c r="T149" s="13">
        <f>SUM(T159:T160)</f>
        <v>0</v>
      </c>
      <c r="U149" s="13">
        <f>SUM(U159:U160)</f>
        <v>0</v>
      </c>
      <c r="V149" s="13"/>
    </row>
    <row r="150" spans="1:22" ht="20.100000000000001" customHeight="1" x14ac:dyDescent="0.3">
      <c r="A150" s="35"/>
      <c r="B150" s="35"/>
      <c r="C150" s="53">
        <v>410</v>
      </c>
      <c r="D150" s="56" t="s">
        <v>124</v>
      </c>
      <c r="E150" s="54" t="s">
        <v>183</v>
      </c>
      <c r="F150" s="55">
        <v>44073</v>
      </c>
      <c r="G150" s="55"/>
      <c r="H150" s="55">
        <v>7327</v>
      </c>
      <c r="I150" s="55">
        <f t="shared" ref="I150:I157" si="64">F150+G150+H150</f>
        <v>51400</v>
      </c>
      <c r="J150" s="56"/>
      <c r="K150" s="56"/>
      <c r="L150" s="55">
        <f t="shared" ref="L150:L157" si="65">F150+J150+K150</f>
        <v>44073</v>
      </c>
      <c r="M150" s="57" t="str">
        <f t="shared" ref="M150:M157" si="66">IF(G150-J150&lt;0,"동의필요","-")</f>
        <v>-</v>
      </c>
      <c r="N150" s="58"/>
      <c r="O150" s="58" t="s">
        <v>52</v>
      </c>
      <c r="P150" s="58"/>
      <c r="Q150" s="58">
        <f>H150</f>
        <v>7327</v>
      </c>
      <c r="R150" s="57" t="str">
        <f t="shared" ref="R150:R158" si="67">IF((G150+H150)=(P150+Q150),"ok","검토")</f>
        <v>ok</v>
      </c>
      <c r="S150" s="23"/>
      <c r="T150" s="10"/>
      <c r="U150" s="10"/>
      <c r="V150" s="9"/>
    </row>
    <row r="151" spans="1:22" ht="20.100000000000001" customHeight="1" x14ac:dyDescent="0.3">
      <c r="A151" s="35"/>
      <c r="B151" s="35"/>
      <c r="C151" s="53">
        <v>415</v>
      </c>
      <c r="D151" s="56" t="s">
        <v>48</v>
      </c>
      <c r="E151" s="54" t="s">
        <v>184</v>
      </c>
      <c r="F151" s="55">
        <v>28704</v>
      </c>
      <c r="G151" s="55"/>
      <c r="H151" s="55">
        <v>10000</v>
      </c>
      <c r="I151" s="55">
        <f t="shared" si="64"/>
        <v>38704</v>
      </c>
      <c r="J151" s="56"/>
      <c r="K151" s="56"/>
      <c r="L151" s="55">
        <f t="shared" si="65"/>
        <v>28704</v>
      </c>
      <c r="M151" s="57" t="str">
        <f t="shared" si="66"/>
        <v>-</v>
      </c>
      <c r="N151" s="58"/>
      <c r="O151" s="58" t="s">
        <v>52</v>
      </c>
      <c r="P151" s="58"/>
      <c r="Q151" s="58">
        <f t="shared" ref="Q151:Q152" si="68">H151</f>
        <v>10000</v>
      </c>
      <c r="R151" s="57" t="str">
        <f t="shared" si="67"/>
        <v>ok</v>
      </c>
      <c r="S151" s="23"/>
      <c r="T151" s="10"/>
      <c r="U151" s="10"/>
      <c r="V151" s="9"/>
    </row>
    <row r="152" spans="1:22" ht="20.100000000000001" customHeight="1" x14ac:dyDescent="0.3">
      <c r="A152" s="35"/>
      <c r="B152" s="35"/>
      <c r="C152" s="53">
        <v>415</v>
      </c>
      <c r="D152" s="56" t="s">
        <v>48</v>
      </c>
      <c r="E152" s="54" t="s">
        <v>146</v>
      </c>
      <c r="F152" s="55">
        <v>68000</v>
      </c>
      <c r="G152" s="55"/>
      <c r="H152" s="55">
        <v>20916</v>
      </c>
      <c r="I152" s="55">
        <f t="shared" si="64"/>
        <v>88916</v>
      </c>
      <c r="J152" s="56"/>
      <c r="K152" s="56"/>
      <c r="L152" s="55">
        <f t="shared" si="65"/>
        <v>68000</v>
      </c>
      <c r="M152" s="57" t="str">
        <f t="shared" si="66"/>
        <v>-</v>
      </c>
      <c r="N152" s="58"/>
      <c r="O152" s="58" t="s">
        <v>52</v>
      </c>
      <c r="P152" s="58"/>
      <c r="Q152" s="58">
        <f t="shared" si="68"/>
        <v>20916</v>
      </c>
      <c r="R152" s="57" t="str">
        <f t="shared" si="67"/>
        <v>ok</v>
      </c>
      <c r="S152" s="23"/>
      <c r="T152" s="10"/>
      <c r="U152" s="10"/>
      <c r="V152" s="9"/>
    </row>
    <row r="153" spans="1:22" ht="20.100000000000001" customHeight="1" x14ac:dyDescent="0.3">
      <c r="A153" s="35"/>
      <c r="B153" s="35"/>
      <c r="C153" s="53">
        <v>417</v>
      </c>
      <c r="D153" s="56" t="s">
        <v>140</v>
      </c>
      <c r="E153" s="54" t="s">
        <v>141</v>
      </c>
      <c r="F153" s="55">
        <v>200000</v>
      </c>
      <c r="G153" s="55"/>
      <c r="H153" s="55">
        <v>298000</v>
      </c>
      <c r="I153" s="55">
        <f t="shared" si="64"/>
        <v>498000</v>
      </c>
      <c r="J153" s="56"/>
      <c r="K153" s="56"/>
      <c r="L153" s="55">
        <f t="shared" si="65"/>
        <v>200000</v>
      </c>
      <c r="M153" s="57" t="str">
        <f t="shared" si="66"/>
        <v>-</v>
      </c>
      <c r="N153" s="58"/>
      <c r="O153" s="58" t="s">
        <v>52</v>
      </c>
      <c r="P153" s="58"/>
      <c r="Q153" s="58">
        <f t="shared" ref="Q153:Q155" si="69">H153</f>
        <v>298000</v>
      </c>
      <c r="R153" s="57" t="str">
        <f t="shared" si="67"/>
        <v>ok</v>
      </c>
      <c r="S153" s="23"/>
      <c r="T153" s="10"/>
      <c r="U153" s="10"/>
      <c r="V153" s="9"/>
    </row>
    <row r="154" spans="1:22" ht="20.100000000000001" customHeight="1" x14ac:dyDescent="0.3">
      <c r="A154" s="35"/>
      <c r="B154" s="35"/>
      <c r="C154" s="53">
        <v>417</v>
      </c>
      <c r="D154" s="56" t="s">
        <v>140</v>
      </c>
      <c r="E154" s="54" t="s">
        <v>142</v>
      </c>
      <c r="F154" s="55">
        <v>60000</v>
      </c>
      <c r="G154" s="55"/>
      <c r="H154" s="55">
        <v>20000</v>
      </c>
      <c r="I154" s="55">
        <f t="shared" si="64"/>
        <v>80000</v>
      </c>
      <c r="J154" s="56"/>
      <c r="K154" s="56"/>
      <c r="L154" s="55">
        <f t="shared" si="65"/>
        <v>60000</v>
      </c>
      <c r="M154" s="57" t="str">
        <f t="shared" si="66"/>
        <v>-</v>
      </c>
      <c r="N154" s="58"/>
      <c r="O154" s="58" t="s">
        <v>52</v>
      </c>
      <c r="P154" s="58"/>
      <c r="Q154" s="58">
        <f t="shared" si="69"/>
        <v>20000</v>
      </c>
      <c r="R154" s="57" t="str">
        <f t="shared" si="67"/>
        <v>ok</v>
      </c>
      <c r="S154" s="23"/>
      <c r="T154" s="10"/>
      <c r="U154" s="10"/>
      <c r="V154" s="9"/>
    </row>
    <row r="155" spans="1:22" ht="34.5" customHeight="1" x14ac:dyDescent="0.3">
      <c r="A155" s="35"/>
      <c r="B155" s="35"/>
      <c r="C155" s="53">
        <v>421</v>
      </c>
      <c r="D155" s="56" t="s">
        <v>180</v>
      </c>
      <c r="E155" s="60" t="s">
        <v>143</v>
      </c>
      <c r="F155" s="55">
        <v>6000</v>
      </c>
      <c r="G155" s="55"/>
      <c r="H155" s="55">
        <v>27000</v>
      </c>
      <c r="I155" s="55">
        <f t="shared" si="64"/>
        <v>33000</v>
      </c>
      <c r="J155" s="56"/>
      <c r="K155" s="56"/>
      <c r="L155" s="55">
        <f t="shared" si="65"/>
        <v>6000</v>
      </c>
      <c r="M155" s="57" t="str">
        <f t="shared" si="66"/>
        <v>-</v>
      </c>
      <c r="N155" s="58"/>
      <c r="O155" s="58" t="s">
        <v>52</v>
      </c>
      <c r="P155" s="58"/>
      <c r="Q155" s="58">
        <f t="shared" si="69"/>
        <v>27000</v>
      </c>
      <c r="R155" s="57" t="str">
        <f t="shared" si="67"/>
        <v>ok</v>
      </c>
      <c r="S155" s="23"/>
      <c r="T155" s="10"/>
      <c r="U155" s="10"/>
      <c r="V155" s="9"/>
    </row>
    <row r="156" spans="1:22" ht="20.100000000000001" customHeight="1" x14ac:dyDescent="0.3">
      <c r="A156" s="35"/>
      <c r="B156" s="35"/>
      <c r="C156" s="53">
        <v>419</v>
      </c>
      <c r="D156" s="56" t="s">
        <v>136</v>
      </c>
      <c r="E156" s="54" t="s">
        <v>137</v>
      </c>
      <c r="F156" s="55">
        <v>499200</v>
      </c>
      <c r="G156" s="55"/>
      <c r="H156" s="55">
        <v>998400</v>
      </c>
      <c r="I156" s="55">
        <f t="shared" si="64"/>
        <v>1497600</v>
      </c>
      <c r="J156" s="56"/>
      <c r="K156" s="56"/>
      <c r="L156" s="55">
        <f t="shared" si="65"/>
        <v>499200</v>
      </c>
      <c r="M156" s="57" t="str">
        <f t="shared" si="66"/>
        <v>-</v>
      </c>
      <c r="N156" s="58"/>
      <c r="O156" s="58" t="s">
        <v>52</v>
      </c>
      <c r="P156" s="58">
        <v>768000</v>
      </c>
      <c r="Q156" s="58">
        <v>230400</v>
      </c>
      <c r="R156" s="57" t="str">
        <f t="shared" si="67"/>
        <v>ok</v>
      </c>
      <c r="S156" s="23"/>
      <c r="T156" s="10"/>
      <c r="U156" s="10"/>
      <c r="V156" s="9"/>
    </row>
    <row r="157" spans="1:22" ht="20.100000000000001" customHeight="1" x14ac:dyDescent="0.3">
      <c r="A157" s="35"/>
      <c r="B157" s="59"/>
      <c r="C157" s="53">
        <v>421</v>
      </c>
      <c r="D157" s="56" t="s">
        <v>121</v>
      </c>
      <c r="E157" s="54" t="s">
        <v>122</v>
      </c>
      <c r="F157" s="55">
        <v>70841</v>
      </c>
      <c r="G157" s="55"/>
      <c r="H157" s="55"/>
      <c r="I157" s="55">
        <f t="shared" si="64"/>
        <v>70841</v>
      </c>
      <c r="J157" s="56"/>
      <c r="K157" s="56"/>
      <c r="L157" s="55">
        <f t="shared" si="65"/>
        <v>70841</v>
      </c>
      <c r="M157" s="57" t="str">
        <f t="shared" si="66"/>
        <v>-</v>
      </c>
      <c r="N157" s="57" t="s">
        <v>181</v>
      </c>
      <c r="O157" s="58" t="s">
        <v>52</v>
      </c>
      <c r="P157" s="71"/>
      <c r="Q157" s="70"/>
      <c r="R157" s="44"/>
      <c r="S157" s="23"/>
      <c r="T157" s="10"/>
      <c r="U157" s="10"/>
      <c r="V157" s="9"/>
    </row>
    <row r="158" spans="1:22" ht="20.25" customHeight="1" x14ac:dyDescent="0.3">
      <c r="A158" s="35"/>
      <c r="B158" s="72"/>
      <c r="C158" s="53" t="s">
        <v>38</v>
      </c>
      <c r="D158" s="56" t="s">
        <v>124</v>
      </c>
      <c r="E158" s="54" t="s">
        <v>125</v>
      </c>
      <c r="F158" s="55"/>
      <c r="G158" s="55"/>
      <c r="H158" s="55">
        <v>95000</v>
      </c>
      <c r="I158" s="55">
        <f t="shared" ref="I158:I159" si="70">F158+G158+H158</f>
        <v>95000</v>
      </c>
      <c r="J158" s="56"/>
      <c r="K158" s="56"/>
      <c r="L158" s="55">
        <f t="shared" ref="L158" si="71">F158+J158+K158</f>
        <v>0</v>
      </c>
      <c r="M158" s="57" t="str">
        <f t="shared" ref="M158" si="72">IF(G158-J158&lt;0,"동의필요","-")</f>
        <v>-</v>
      </c>
      <c r="N158" s="58"/>
      <c r="O158" s="58" t="s">
        <v>52</v>
      </c>
      <c r="P158" s="58"/>
      <c r="Q158" s="58">
        <f t="shared" ref="Q158:Q160" si="73">H158</f>
        <v>95000</v>
      </c>
      <c r="R158" s="57" t="str">
        <f t="shared" si="67"/>
        <v>ok</v>
      </c>
      <c r="S158" s="22"/>
      <c r="T158" s="13"/>
      <c r="U158" s="13"/>
      <c r="V158" s="13"/>
    </row>
    <row r="159" spans="1:22" ht="20.100000000000001" customHeight="1" x14ac:dyDescent="0.3">
      <c r="A159" s="35"/>
      <c r="B159" s="35"/>
      <c r="C159" s="53" t="s">
        <v>144</v>
      </c>
      <c r="D159" s="56" t="s">
        <v>48</v>
      </c>
      <c r="E159" s="54" t="s">
        <v>145</v>
      </c>
      <c r="F159" s="55"/>
      <c r="G159" s="55"/>
      <c r="H159" s="55">
        <v>26482</v>
      </c>
      <c r="I159" s="55">
        <f t="shared" si="70"/>
        <v>26482</v>
      </c>
      <c r="J159" s="56"/>
      <c r="K159" s="56"/>
      <c r="L159" s="55">
        <f t="shared" ref="L159" si="74">F159+J159+K159</f>
        <v>0</v>
      </c>
      <c r="M159" s="57" t="str">
        <f t="shared" ref="M159" si="75">IF(G159-J159&lt;0,"동의필요","-")</f>
        <v>-</v>
      </c>
      <c r="N159" s="58"/>
      <c r="O159" s="58" t="s">
        <v>52</v>
      </c>
      <c r="P159" s="58"/>
      <c r="Q159" s="58">
        <f t="shared" si="73"/>
        <v>26482</v>
      </c>
      <c r="R159" s="57" t="str">
        <f t="shared" ref="R159" si="76">IF((G159+H159)=(P159+Q159),"ok","검토")</f>
        <v>ok</v>
      </c>
      <c r="S159" s="23"/>
      <c r="T159" s="10"/>
      <c r="U159" s="10"/>
      <c r="V159" s="9"/>
    </row>
    <row r="160" spans="1:22" ht="20.100000000000001" customHeight="1" x14ac:dyDescent="0.3">
      <c r="A160" s="35"/>
      <c r="B160" s="35"/>
      <c r="C160" s="53" t="s">
        <v>144</v>
      </c>
      <c r="D160" s="56" t="s">
        <v>48</v>
      </c>
      <c r="E160" s="54" t="s">
        <v>190</v>
      </c>
      <c r="F160" s="55"/>
      <c r="G160" s="55"/>
      <c r="H160" s="55">
        <v>1000</v>
      </c>
      <c r="I160" s="55">
        <f t="shared" ref="I160" si="77">F160+G160+H160</f>
        <v>1000</v>
      </c>
      <c r="J160" s="56"/>
      <c r="K160" s="56"/>
      <c r="L160" s="55">
        <f t="shared" ref="L160" si="78">F160+J160+K160</f>
        <v>0</v>
      </c>
      <c r="M160" s="57" t="str">
        <f t="shared" ref="M160" si="79">IF(G160-J160&lt;0,"동의필요","-")</f>
        <v>-</v>
      </c>
      <c r="N160" s="58"/>
      <c r="O160" s="58" t="s">
        <v>52</v>
      </c>
      <c r="P160" s="58"/>
      <c r="Q160" s="58">
        <f t="shared" si="73"/>
        <v>1000</v>
      </c>
      <c r="R160" s="57" t="str">
        <f t="shared" ref="R160" si="80">IF((G160+H160)=(P160+Q160),"ok","검토")</f>
        <v>ok</v>
      </c>
      <c r="S160" s="23"/>
      <c r="T160" s="10"/>
      <c r="U160" s="10"/>
      <c r="V160" s="9"/>
    </row>
    <row r="161" spans="1:22" ht="20.25" customHeight="1" x14ac:dyDescent="0.3">
      <c r="A161" s="35"/>
      <c r="B161" s="36" t="s">
        <v>46</v>
      </c>
      <c r="C161" s="37"/>
      <c r="D161" s="38"/>
      <c r="E161" s="38"/>
      <c r="F161" s="39">
        <f>SUM(F162:F165)</f>
        <v>1213061</v>
      </c>
      <c r="G161" s="39">
        <f t="shared" ref="G161:V161" si="81">SUM(G162:G165)</f>
        <v>-121900</v>
      </c>
      <c r="H161" s="39">
        <f t="shared" si="81"/>
        <v>50000</v>
      </c>
      <c r="I161" s="39">
        <f t="shared" si="81"/>
        <v>1141161</v>
      </c>
      <c r="J161" s="39">
        <f t="shared" si="81"/>
        <v>0</v>
      </c>
      <c r="K161" s="39">
        <f t="shared" si="81"/>
        <v>0</v>
      </c>
      <c r="L161" s="39">
        <f t="shared" si="81"/>
        <v>1213061</v>
      </c>
      <c r="M161" s="39">
        <f t="shared" si="81"/>
        <v>0</v>
      </c>
      <c r="N161" s="39">
        <f t="shared" si="81"/>
        <v>0</v>
      </c>
      <c r="O161" s="39">
        <f t="shared" si="81"/>
        <v>0</v>
      </c>
      <c r="P161" s="39">
        <f t="shared" si="81"/>
        <v>0</v>
      </c>
      <c r="Q161" s="39">
        <f t="shared" si="81"/>
        <v>-71900</v>
      </c>
      <c r="R161" s="39">
        <f t="shared" si="81"/>
        <v>0</v>
      </c>
      <c r="S161" s="39">
        <f t="shared" si="81"/>
        <v>0</v>
      </c>
      <c r="T161" s="39">
        <f t="shared" si="81"/>
        <v>-100000</v>
      </c>
      <c r="U161" s="39">
        <f t="shared" si="81"/>
        <v>1000000</v>
      </c>
      <c r="V161" s="39">
        <f t="shared" si="81"/>
        <v>0</v>
      </c>
    </row>
    <row r="162" spans="1:22" ht="20.100000000000001" customHeight="1" x14ac:dyDescent="0.3">
      <c r="A162" s="35"/>
      <c r="B162" s="35"/>
      <c r="C162" s="53">
        <v>429</v>
      </c>
      <c r="D162" s="54" t="s">
        <v>131</v>
      </c>
      <c r="E162" s="54" t="s">
        <v>132</v>
      </c>
      <c r="F162" s="42">
        <v>41900</v>
      </c>
      <c r="G162" s="42">
        <v>-41900</v>
      </c>
      <c r="H162" s="42"/>
      <c r="I162" s="55"/>
      <c r="J162" s="46"/>
      <c r="K162" s="46"/>
      <c r="L162" s="51">
        <f>F162+J162+K162</f>
        <v>41900</v>
      </c>
      <c r="M162" s="44" t="str">
        <f t="shared" ref="M162:M165" si="82">IF(G162-J162&lt;0,"동의필요","-")</f>
        <v>동의필요</v>
      </c>
      <c r="N162" s="43"/>
      <c r="O162" s="43" t="s">
        <v>52</v>
      </c>
      <c r="P162" s="43"/>
      <c r="Q162" s="43">
        <v>-41900</v>
      </c>
      <c r="R162" s="44" t="str">
        <f>IF((G162+H162)=(P162+Q162),"ok","검토")</f>
        <v>ok</v>
      </c>
      <c r="S162" s="23"/>
      <c r="T162" s="10"/>
      <c r="U162" s="10"/>
      <c r="V162" s="9"/>
    </row>
    <row r="163" spans="1:22" ht="20.100000000000001" customHeight="1" x14ac:dyDescent="0.3">
      <c r="A163" s="35"/>
      <c r="B163" s="35"/>
      <c r="C163" s="53">
        <v>429</v>
      </c>
      <c r="D163" s="54" t="s">
        <v>131</v>
      </c>
      <c r="E163" s="54" t="s">
        <v>133</v>
      </c>
      <c r="F163" s="42">
        <v>227281</v>
      </c>
      <c r="G163" s="42"/>
      <c r="H163" s="42">
        <v>50000</v>
      </c>
      <c r="I163" s="55">
        <f>F163+G163+H163</f>
        <v>277281</v>
      </c>
      <c r="J163" s="46"/>
      <c r="K163" s="46"/>
      <c r="L163" s="51">
        <f>F163+J163+K163</f>
        <v>227281</v>
      </c>
      <c r="M163" s="44" t="str">
        <f t="shared" si="82"/>
        <v>-</v>
      </c>
      <c r="N163" s="43"/>
      <c r="O163" s="43" t="s">
        <v>52</v>
      </c>
      <c r="P163" s="43"/>
      <c r="Q163" s="43">
        <v>50000</v>
      </c>
      <c r="R163" s="44" t="str">
        <f>IF((G163+H163)=(P163+Q163),"ok","검토")</f>
        <v>ok</v>
      </c>
      <c r="S163" s="23"/>
      <c r="T163" s="10"/>
      <c r="U163" s="10"/>
      <c r="V163" s="9"/>
    </row>
    <row r="164" spans="1:22" ht="20.100000000000001" customHeight="1" x14ac:dyDescent="0.3">
      <c r="A164" s="35"/>
      <c r="B164" s="35"/>
      <c r="C164" s="53">
        <v>429</v>
      </c>
      <c r="D164" s="54" t="s">
        <v>131</v>
      </c>
      <c r="E164" s="54" t="s">
        <v>134</v>
      </c>
      <c r="F164" s="42">
        <v>145880</v>
      </c>
      <c r="G164" s="42">
        <v>-30000</v>
      </c>
      <c r="H164" s="42"/>
      <c r="I164" s="55">
        <f>F164+G164+H164</f>
        <v>115880</v>
      </c>
      <c r="J164" s="46"/>
      <c r="K164" s="46"/>
      <c r="L164" s="51">
        <f>F164+J164+K164</f>
        <v>145880</v>
      </c>
      <c r="M164" s="44" t="str">
        <f t="shared" si="82"/>
        <v>동의필요</v>
      </c>
      <c r="N164" s="45"/>
      <c r="O164" s="43" t="s">
        <v>52</v>
      </c>
      <c r="P164" s="43"/>
      <c r="Q164" s="43">
        <v>-30000</v>
      </c>
      <c r="R164" s="44" t="str">
        <f>IF((G164+H164)=(P164+Q164),"ok","검토")</f>
        <v>ok</v>
      </c>
      <c r="S164" s="22"/>
      <c r="T164" s="10">
        <v>-100000</v>
      </c>
      <c r="U164" s="10"/>
      <c r="V164" s="9"/>
    </row>
    <row r="165" spans="1:22" ht="20.100000000000001" customHeight="1" x14ac:dyDescent="0.3">
      <c r="A165" s="35"/>
      <c r="B165" s="35"/>
      <c r="C165" s="53">
        <v>430</v>
      </c>
      <c r="D165" s="54" t="s">
        <v>131</v>
      </c>
      <c r="E165" s="54" t="s">
        <v>135</v>
      </c>
      <c r="F165" s="42">
        <v>798000</v>
      </c>
      <c r="G165" s="42">
        <v>-50000</v>
      </c>
      <c r="H165" s="42"/>
      <c r="I165" s="55">
        <f>F165+G165+H165</f>
        <v>748000</v>
      </c>
      <c r="J165" s="46"/>
      <c r="K165" s="46"/>
      <c r="L165" s="51">
        <f>F165+J165+K165</f>
        <v>798000</v>
      </c>
      <c r="M165" s="44" t="str">
        <f t="shared" si="82"/>
        <v>동의필요</v>
      </c>
      <c r="N165" s="45"/>
      <c r="O165" s="43" t="s">
        <v>52</v>
      </c>
      <c r="P165" s="43"/>
      <c r="Q165" s="43">
        <v>-50000</v>
      </c>
      <c r="R165" s="44" t="str">
        <f>IF((G165+H165)=(P165+Q165),"ok","검토")</f>
        <v>ok</v>
      </c>
      <c r="S165" s="22"/>
      <c r="T165" s="10"/>
      <c r="U165" s="10">
        <v>1000000</v>
      </c>
      <c r="V165" s="9"/>
    </row>
  </sheetData>
  <mergeCells count="16">
    <mergeCell ref="T4:U4"/>
    <mergeCell ref="V4:V5"/>
    <mergeCell ref="J4:K4"/>
    <mergeCell ref="L4:L5"/>
    <mergeCell ref="M4:M5"/>
    <mergeCell ref="N4:N5"/>
    <mergeCell ref="O4:O5"/>
    <mergeCell ref="P4:R4"/>
    <mergeCell ref="A1:N1"/>
    <mergeCell ref="A4:B5"/>
    <mergeCell ref="C4:C5"/>
    <mergeCell ref="D4:D5"/>
    <mergeCell ref="E4:E5"/>
    <mergeCell ref="F4:F5"/>
    <mergeCell ref="G4:H4"/>
    <mergeCell ref="I4:I5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90" orientation="landscape" cellComments="asDisplayed" r:id="rId1"/>
  <headerFooter>
    <oddFooter>&amp;R&amp;P페이지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1"/>
  <sheetViews>
    <sheetView showGridLines="0" zoomScale="90" zoomScaleNormal="90" workbookViewId="0">
      <selection sqref="A1:N1"/>
    </sheetView>
  </sheetViews>
  <sheetFormatPr defaultColWidth="8.75" defaultRowHeight="13.5" x14ac:dyDescent="0.3"/>
  <cols>
    <col min="1" max="1" width="2.5" style="1" customWidth="1"/>
    <col min="2" max="2" width="3.5" style="1" customWidth="1"/>
    <col min="3" max="3" width="6.75" style="12" customWidth="1"/>
    <col min="4" max="4" width="11" style="1" customWidth="1"/>
    <col min="5" max="5" width="33.125" style="1" customWidth="1"/>
    <col min="6" max="6" width="10.25" style="1" customWidth="1"/>
    <col min="7" max="7" width="10.75" style="1" customWidth="1"/>
    <col min="8" max="9" width="11.125" style="1" customWidth="1"/>
    <col min="10" max="11" width="10" style="1" hidden="1" customWidth="1"/>
    <col min="12" max="12" width="10.625" style="1" hidden="1" customWidth="1"/>
    <col min="13" max="13" width="9.25" style="1" hidden="1" customWidth="1"/>
    <col min="14" max="14" width="16.125" style="1" customWidth="1"/>
    <col min="15" max="15" width="4" style="1" customWidth="1"/>
    <col min="16" max="17" width="9.25" style="1" customWidth="1"/>
    <col min="18" max="18" width="6" style="12" customWidth="1"/>
    <col min="19" max="19" width="8.25" style="14" hidden="1" customWidth="1"/>
    <col min="20" max="21" width="9.25" style="1" hidden="1" customWidth="1"/>
    <col min="22" max="22" width="8.75" style="1" hidden="1" customWidth="1"/>
    <col min="23" max="16384" width="8.75" style="1"/>
  </cols>
  <sheetData>
    <row r="1" spans="1:22" ht="29.25" customHeight="1" x14ac:dyDescent="0.3">
      <c r="A1" s="79" t="s">
        <v>26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</row>
    <row r="2" spans="1:22" ht="22.5" customHeight="1" x14ac:dyDescent="0.3">
      <c r="A2" s="16" t="s">
        <v>16</v>
      </c>
      <c r="B2" s="16"/>
    </row>
    <row r="3" spans="1:22" ht="16.5" customHeight="1" x14ac:dyDescent="0.3">
      <c r="N3" s="52" t="s">
        <v>22</v>
      </c>
    </row>
    <row r="4" spans="1:22" ht="27.75" customHeight="1" x14ac:dyDescent="0.3">
      <c r="A4" s="82" t="s">
        <v>11</v>
      </c>
      <c r="B4" s="82"/>
      <c r="C4" s="81" t="s">
        <v>12</v>
      </c>
      <c r="D4" s="82" t="s">
        <v>10</v>
      </c>
      <c r="E4" s="82" t="s">
        <v>9</v>
      </c>
      <c r="F4" s="81" t="s">
        <v>27</v>
      </c>
      <c r="G4" s="84" t="s">
        <v>28</v>
      </c>
      <c r="H4" s="85"/>
      <c r="I4" s="81" t="s">
        <v>17</v>
      </c>
      <c r="J4" s="84" t="s">
        <v>29</v>
      </c>
      <c r="K4" s="85"/>
      <c r="L4" s="81" t="s">
        <v>19</v>
      </c>
      <c r="M4" s="88" t="s">
        <v>20</v>
      </c>
      <c r="N4" s="82" t="s">
        <v>13</v>
      </c>
      <c r="O4" s="90" t="s">
        <v>14</v>
      </c>
      <c r="P4" s="85" t="s">
        <v>21</v>
      </c>
      <c r="Q4" s="85"/>
      <c r="R4" s="85"/>
      <c r="S4" s="15"/>
      <c r="T4" s="86" t="s">
        <v>0</v>
      </c>
      <c r="U4" s="87"/>
      <c r="V4" s="83" t="s">
        <v>3</v>
      </c>
    </row>
    <row r="5" spans="1:22" ht="14.25" customHeight="1" x14ac:dyDescent="0.3">
      <c r="A5" s="82"/>
      <c r="B5" s="82"/>
      <c r="C5" s="81"/>
      <c r="D5" s="82"/>
      <c r="E5" s="82"/>
      <c r="F5" s="82"/>
      <c r="G5" s="27" t="s">
        <v>1</v>
      </c>
      <c r="H5" s="27" t="s">
        <v>2</v>
      </c>
      <c r="I5" s="82"/>
      <c r="J5" s="27" t="s">
        <v>1</v>
      </c>
      <c r="K5" s="27" t="s">
        <v>2</v>
      </c>
      <c r="L5" s="82"/>
      <c r="M5" s="89"/>
      <c r="N5" s="82"/>
      <c r="O5" s="91"/>
      <c r="P5" s="27" t="s">
        <v>6</v>
      </c>
      <c r="Q5" s="27" t="s">
        <v>4</v>
      </c>
      <c r="R5" s="27" t="s">
        <v>7</v>
      </c>
      <c r="S5" s="15"/>
      <c r="T5" s="18" t="s">
        <v>1</v>
      </c>
      <c r="U5" s="18" t="s">
        <v>2</v>
      </c>
      <c r="V5" s="83"/>
    </row>
    <row r="6" spans="1:22" ht="20.100000000000001" customHeight="1" x14ac:dyDescent="0.3">
      <c r="A6" s="28"/>
      <c r="B6" s="29" t="s">
        <v>5</v>
      </c>
      <c r="C6" s="30"/>
      <c r="D6" s="30"/>
      <c r="E6" s="30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21"/>
      <c r="T6" s="3"/>
      <c r="U6" s="3"/>
      <c r="V6" s="17"/>
    </row>
    <row r="7" spans="1:22" ht="20.100000000000001" customHeight="1" x14ac:dyDescent="0.3">
      <c r="A7" s="32" t="s">
        <v>47</v>
      </c>
      <c r="B7" s="33"/>
      <c r="C7" s="33"/>
      <c r="D7" s="33"/>
      <c r="E7" s="33"/>
      <c r="F7" s="34" t="e">
        <f>#REF!+F8</f>
        <v>#REF!</v>
      </c>
      <c r="G7" s="34" t="e">
        <f>#REF!+G8</f>
        <v>#REF!</v>
      </c>
      <c r="H7" s="34" t="e">
        <f>#REF!+H8</f>
        <v>#REF!</v>
      </c>
      <c r="I7" s="34" t="e">
        <f>#REF!+I8</f>
        <v>#REF!</v>
      </c>
      <c r="J7" s="34" t="e">
        <f>#REF!+J8</f>
        <v>#REF!</v>
      </c>
      <c r="K7" s="34" t="e">
        <f>#REF!+K8</f>
        <v>#REF!</v>
      </c>
      <c r="L7" s="34" t="e">
        <f>#REF!+L8</f>
        <v>#REF!</v>
      </c>
      <c r="M7" s="34"/>
      <c r="N7" s="34"/>
      <c r="O7" s="34"/>
      <c r="P7" s="34"/>
      <c r="Q7" s="34"/>
      <c r="R7" s="33"/>
      <c r="S7" s="22"/>
      <c r="T7" s="11" t="e">
        <f>#REF!+T8</f>
        <v>#REF!</v>
      </c>
      <c r="U7" s="11" t="e">
        <f>#REF!+U8</f>
        <v>#REF!</v>
      </c>
      <c r="V7" s="11"/>
    </row>
    <row r="8" spans="1:22" ht="20.100000000000001" customHeight="1" x14ac:dyDescent="0.3">
      <c r="A8" s="35"/>
      <c r="B8" s="36" t="s">
        <v>15</v>
      </c>
      <c r="C8" s="37"/>
      <c r="D8" s="38"/>
      <c r="E8" s="37" t="s">
        <v>23</v>
      </c>
      <c r="F8" s="39">
        <f>SUM(F9:F12)</f>
        <v>0</v>
      </c>
      <c r="G8" s="39">
        <f>SUM(G9:G12)</f>
        <v>0</v>
      </c>
      <c r="H8" s="39">
        <f>SUM(H9:H12)</f>
        <v>0</v>
      </c>
      <c r="I8" s="39">
        <f>SUM(I9:I12)</f>
        <v>0</v>
      </c>
      <c r="J8" s="39"/>
      <c r="K8" s="39"/>
      <c r="L8" s="39"/>
      <c r="M8" s="39"/>
      <c r="N8" s="39"/>
      <c r="O8" s="39"/>
      <c r="P8" s="39"/>
      <c r="Q8" s="39"/>
      <c r="R8" s="37"/>
      <c r="S8" s="22"/>
      <c r="T8" s="13">
        <f>SUM(T9:T12)</f>
        <v>-100000</v>
      </c>
      <c r="U8" s="13">
        <f>SUM(U9:U12)</f>
        <v>1000000</v>
      </c>
      <c r="V8" s="13"/>
    </row>
    <row r="9" spans="1:22" ht="20.100000000000001" customHeight="1" x14ac:dyDescent="0.3">
      <c r="A9" s="35"/>
      <c r="B9" s="35"/>
      <c r="C9" s="40"/>
      <c r="D9" s="41"/>
      <c r="E9" s="41" t="s">
        <v>191</v>
      </c>
      <c r="F9" s="42"/>
      <c r="G9" s="42"/>
      <c r="H9" s="42"/>
      <c r="I9" s="51">
        <f>F9+G9+H9</f>
        <v>0</v>
      </c>
      <c r="J9" s="46"/>
      <c r="K9" s="46"/>
      <c r="L9" s="51">
        <f>F9+J9+K9</f>
        <v>0</v>
      </c>
      <c r="M9" s="44" t="str">
        <f t="shared" ref="M9:M12" si="0">IF(G9-J9&lt;0,"동의필요","-")</f>
        <v>-</v>
      </c>
      <c r="N9" s="43"/>
      <c r="O9" s="43"/>
      <c r="P9" s="43"/>
      <c r="Q9" s="43"/>
      <c r="R9" s="44" t="str">
        <f>IF((G9+H9)=(P9+Q9),"ok","검토")</f>
        <v>ok</v>
      </c>
      <c r="S9" s="23"/>
      <c r="T9" s="10"/>
      <c r="U9" s="10"/>
      <c r="V9" s="9"/>
    </row>
    <row r="10" spans="1:22" ht="20.100000000000001" customHeight="1" x14ac:dyDescent="0.3">
      <c r="A10" s="35"/>
      <c r="B10" s="35"/>
      <c r="C10" s="40"/>
      <c r="D10" s="41"/>
      <c r="E10" s="41"/>
      <c r="F10" s="42"/>
      <c r="G10" s="42"/>
      <c r="H10" s="42"/>
      <c r="I10" s="51">
        <f>F10+G10+H10</f>
        <v>0</v>
      </c>
      <c r="J10" s="46"/>
      <c r="K10" s="46"/>
      <c r="L10" s="51">
        <f>F10+J10+K10</f>
        <v>0</v>
      </c>
      <c r="M10" s="44" t="str">
        <f t="shared" si="0"/>
        <v>-</v>
      </c>
      <c r="N10" s="43"/>
      <c r="O10" s="43"/>
      <c r="P10" s="43"/>
      <c r="Q10" s="43"/>
      <c r="R10" s="44" t="str">
        <f>IF((G10+H10)=(P10+Q10),"ok","검토")</f>
        <v>ok</v>
      </c>
      <c r="S10" s="23"/>
      <c r="T10" s="10"/>
      <c r="U10" s="10"/>
      <c r="V10" s="9"/>
    </row>
    <row r="11" spans="1:22" ht="20.100000000000001" customHeight="1" x14ac:dyDescent="0.3">
      <c r="A11" s="35"/>
      <c r="B11" s="35"/>
      <c r="C11" s="40"/>
      <c r="D11" s="41"/>
      <c r="E11" s="41"/>
      <c r="F11" s="42"/>
      <c r="G11" s="42"/>
      <c r="H11" s="42"/>
      <c r="I11" s="51">
        <f>F11+G11+H11</f>
        <v>0</v>
      </c>
      <c r="J11" s="46"/>
      <c r="K11" s="46"/>
      <c r="L11" s="51">
        <f>F11+J11+K11</f>
        <v>0</v>
      </c>
      <c r="M11" s="44" t="str">
        <f t="shared" si="0"/>
        <v>-</v>
      </c>
      <c r="N11" s="45"/>
      <c r="O11" s="45"/>
      <c r="P11" s="43"/>
      <c r="Q11" s="43"/>
      <c r="R11" s="44" t="str">
        <f>IF((G11+H11)=(P11+Q11),"ok","검토")</f>
        <v>ok</v>
      </c>
      <c r="S11" s="22"/>
      <c r="T11" s="10">
        <v>-100000</v>
      </c>
      <c r="U11" s="10"/>
      <c r="V11" s="9"/>
    </row>
    <row r="12" spans="1:22" ht="20.100000000000001" customHeight="1" x14ac:dyDescent="0.3">
      <c r="A12" s="35"/>
      <c r="B12" s="35"/>
      <c r="C12" s="40"/>
      <c r="D12" s="41"/>
      <c r="E12" s="41"/>
      <c r="F12" s="42"/>
      <c r="G12" s="42"/>
      <c r="H12" s="42"/>
      <c r="I12" s="51">
        <f>F12+G12+H12</f>
        <v>0</v>
      </c>
      <c r="J12" s="46"/>
      <c r="K12" s="46"/>
      <c r="L12" s="51">
        <f>F12+J12+K12</f>
        <v>0</v>
      </c>
      <c r="M12" s="44" t="str">
        <f t="shared" si="0"/>
        <v>-</v>
      </c>
      <c r="N12" s="45"/>
      <c r="O12" s="45"/>
      <c r="P12" s="43"/>
      <c r="Q12" s="43"/>
      <c r="R12" s="44" t="str">
        <f>IF((G12+H12)=(P12+Q12),"ok","검토")</f>
        <v>ok</v>
      </c>
      <c r="S12" s="22"/>
      <c r="T12" s="10"/>
      <c r="U12" s="10">
        <v>1000000</v>
      </c>
      <c r="V12" s="9"/>
    </row>
    <row r="13" spans="1:22" ht="20.100000000000001" customHeight="1" x14ac:dyDescent="0.3">
      <c r="A13" s="35"/>
      <c r="B13" s="35"/>
      <c r="C13" s="40"/>
      <c r="D13" s="41"/>
      <c r="E13" s="41"/>
      <c r="F13" s="46"/>
      <c r="G13" s="46"/>
      <c r="H13" s="46"/>
      <c r="I13" s="46"/>
      <c r="J13" s="46"/>
      <c r="K13" s="46"/>
      <c r="L13" s="46"/>
      <c r="M13" s="46"/>
      <c r="N13" s="46"/>
      <c r="O13" s="46"/>
      <c r="P13" s="46"/>
      <c r="Q13" s="46"/>
      <c r="R13" s="47"/>
      <c r="S13" s="24"/>
      <c r="T13" s="4"/>
      <c r="U13" s="4"/>
      <c r="V13" s="2"/>
    </row>
    <row r="14" spans="1:22" ht="20.100000000000001" customHeight="1" x14ac:dyDescent="0.3">
      <c r="A14" s="35"/>
      <c r="B14" s="35"/>
      <c r="C14" s="40"/>
      <c r="D14" s="41"/>
      <c r="E14" s="41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7"/>
      <c r="S14" s="24"/>
      <c r="T14" s="4"/>
      <c r="U14" s="4"/>
      <c r="V14" s="2"/>
    </row>
    <row r="15" spans="1:22" ht="20.100000000000001" customHeight="1" x14ac:dyDescent="0.3">
      <c r="A15" s="35"/>
      <c r="B15" s="35"/>
      <c r="C15" s="40"/>
      <c r="D15" s="41"/>
      <c r="E15" s="41"/>
      <c r="F15" s="46"/>
      <c r="G15" s="46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7"/>
      <c r="S15" s="24"/>
      <c r="T15" s="4"/>
      <c r="U15" s="4"/>
      <c r="V15" s="2"/>
    </row>
    <row r="16" spans="1:22" ht="20.100000000000001" customHeight="1" x14ac:dyDescent="0.3">
      <c r="A16" s="35"/>
      <c r="B16" s="35"/>
      <c r="C16" s="48"/>
      <c r="D16" s="35"/>
      <c r="E16" s="35"/>
      <c r="F16" s="49"/>
      <c r="G16" s="49"/>
      <c r="H16" s="49"/>
      <c r="I16" s="49"/>
      <c r="J16" s="49"/>
      <c r="K16" s="49"/>
      <c r="L16" s="49"/>
      <c r="M16" s="49"/>
      <c r="N16" s="49"/>
      <c r="O16" s="49"/>
      <c r="P16" s="49"/>
      <c r="Q16" s="49"/>
      <c r="R16" s="50"/>
      <c r="S16" s="25"/>
      <c r="T16" s="6"/>
      <c r="U16" s="6"/>
      <c r="V16" s="5"/>
    </row>
    <row r="17" spans="1:22" ht="20.100000000000001" customHeight="1" x14ac:dyDescent="0.3">
      <c r="A17" s="35"/>
      <c r="B17" s="35"/>
      <c r="C17" s="48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5"/>
      <c r="Q17" s="35"/>
      <c r="R17" s="48"/>
      <c r="S17" s="26"/>
      <c r="T17" s="5"/>
      <c r="U17" s="5"/>
      <c r="V17" s="5"/>
    </row>
    <row r="18" spans="1:22" ht="20.100000000000001" customHeight="1" x14ac:dyDescent="0.3">
      <c r="A18" s="35"/>
      <c r="B18" s="35"/>
      <c r="C18" s="48"/>
      <c r="D18" s="35"/>
      <c r="E18" s="35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48"/>
      <c r="S18" s="26"/>
      <c r="T18" s="5"/>
      <c r="U18" s="5"/>
      <c r="V18" s="5"/>
    </row>
    <row r="19" spans="1:22" ht="20.100000000000001" customHeight="1" x14ac:dyDescent="0.3">
      <c r="A19" s="35"/>
      <c r="B19" s="35"/>
      <c r="C19" s="48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  <c r="R19" s="48"/>
      <c r="S19" s="26"/>
      <c r="T19" s="5"/>
      <c r="U19" s="5"/>
      <c r="V19" s="5"/>
    </row>
    <row r="20" spans="1:22" ht="20.100000000000001" customHeight="1" x14ac:dyDescent="0.3">
      <c r="A20" s="35"/>
      <c r="B20" s="35"/>
      <c r="C20" s="48"/>
      <c r="D20" s="35"/>
      <c r="E20" s="35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48"/>
      <c r="S20" s="26"/>
      <c r="T20" s="5"/>
      <c r="U20" s="5"/>
      <c r="V20" s="5"/>
    </row>
    <row r="21" spans="1:22" ht="20.100000000000001" customHeight="1" x14ac:dyDescent="0.3">
      <c r="A21" s="35"/>
      <c r="B21" s="35"/>
      <c r="C21" s="48"/>
      <c r="D21" s="35"/>
      <c r="E21" s="35"/>
      <c r="F21" s="35"/>
      <c r="G21" s="35"/>
      <c r="H21" s="35"/>
      <c r="I21" s="35"/>
      <c r="J21" s="35"/>
      <c r="K21" s="35"/>
      <c r="L21" s="35"/>
      <c r="M21" s="35"/>
      <c r="N21" s="35"/>
      <c r="O21" s="35"/>
      <c r="P21" s="35"/>
      <c r="Q21" s="35"/>
      <c r="R21" s="48"/>
      <c r="S21" s="26"/>
      <c r="T21" s="5"/>
      <c r="U21" s="5"/>
      <c r="V21" s="5"/>
    </row>
  </sheetData>
  <mergeCells count="16">
    <mergeCell ref="T4:U4"/>
    <mergeCell ref="V4:V5"/>
    <mergeCell ref="J4:K4"/>
    <mergeCell ref="L4:L5"/>
    <mergeCell ref="M4:M5"/>
    <mergeCell ref="N4:N5"/>
    <mergeCell ref="O4:O5"/>
    <mergeCell ref="P4:R4"/>
    <mergeCell ref="A1:N1"/>
    <mergeCell ref="A4:B5"/>
    <mergeCell ref="C4:C5"/>
    <mergeCell ref="D4:D5"/>
    <mergeCell ref="E4:E5"/>
    <mergeCell ref="F4:F5"/>
    <mergeCell ref="G4:H4"/>
    <mergeCell ref="I4:I5"/>
  </mergeCells>
  <phoneticPr fontId="2" type="noConversion"/>
  <pageMargins left="0.23622047244094491" right="0.23622047244094491" top="0.74803149606299213" bottom="0.74803149606299213" header="0.31496062992125984" footer="0.31496062992125984"/>
  <pageSetup paperSize="9" orientation="landscape" cellComments="asDisplayed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1"/>
  <sheetViews>
    <sheetView showGridLines="0" zoomScale="90" zoomScaleNormal="90" workbookViewId="0">
      <selection sqref="A1:N1"/>
    </sheetView>
  </sheetViews>
  <sheetFormatPr defaultColWidth="8.75" defaultRowHeight="13.5" x14ac:dyDescent="0.3"/>
  <cols>
    <col min="1" max="1" width="2.5" style="1" customWidth="1"/>
    <col min="2" max="2" width="3.5" style="1" customWidth="1"/>
    <col min="3" max="3" width="6.75" style="12" customWidth="1"/>
    <col min="4" max="4" width="11" style="1" customWidth="1"/>
    <col min="5" max="5" width="33.125" style="1" customWidth="1"/>
    <col min="6" max="6" width="10.25" style="1" customWidth="1"/>
    <col min="7" max="7" width="10.75" style="1" customWidth="1"/>
    <col min="8" max="9" width="11.125" style="1" customWidth="1"/>
    <col min="10" max="11" width="10" style="1" hidden="1" customWidth="1"/>
    <col min="12" max="12" width="10.625" style="1" hidden="1" customWidth="1"/>
    <col min="13" max="13" width="9.25" style="1" hidden="1" customWidth="1"/>
    <col min="14" max="14" width="16.125" style="1" customWidth="1"/>
    <col min="15" max="15" width="4" style="1" customWidth="1"/>
    <col min="16" max="17" width="9.25" style="1" customWidth="1"/>
    <col min="18" max="18" width="6" style="12" customWidth="1"/>
    <col min="19" max="19" width="8.25" style="14" hidden="1" customWidth="1"/>
    <col min="20" max="21" width="9.25" style="1" hidden="1" customWidth="1"/>
    <col min="22" max="22" width="8.75" style="1" hidden="1" customWidth="1"/>
    <col min="23" max="16384" width="8.75" style="1"/>
  </cols>
  <sheetData>
    <row r="1" spans="1:22" ht="29.25" customHeight="1" x14ac:dyDescent="0.3">
      <c r="A1" s="79" t="s">
        <v>24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</row>
    <row r="2" spans="1:22" ht="22.5" customHeight="1" x14ac:dyDescent="0.3">
      <c r="A2" s="16" t="s">
        <v>16</v>
      </c>
      <c r="B2" s="16"/>
    </row>
    <row r="3" spans="1:22" ht="16.5" customHeight="1" x14ac:dyDescent="0.3">
      <c r="N3" s="52" t="s">
        <v>22</v>
      </c>
    </row>
    <row r="4" spans="1:22" ht="27.75" customHeight="1" x14ac:dyDescent="0.3">
      <c r="A4" s="82" t="s">
        <v>11</v>
      </c>
      <c r="B4" s="82"/>
      <c r="C4" s="81" t="s">
        <v>12</v>
      </c>
      <c r="D4" s="82" t="s">
        <v>10</v>
      </c>
      <c r="E4" s="82" t="s">
        <v>9</v>
      </c>
      <c r="F4" s="81" t="s">
        <v>27</v>
      </c>
      <c r="G4" s="84" t="s">
        <v>28</v>
      </c>
      <c r="H4" s="85"/>
      <c r="I4" s="81" t="s">
        <v>17</v>
      </c>
      <c r="J4" s="84" t="s">
        <v>29</v>
      </c>
      <c r="K4" s="85"/>
      <c r="L4" s="81" t="s">
        <v>19</v>
      </c>
      <c r="M4" s="88" t="s">
        <v>20</v>
      </c>
      <c r="N4" s="82" t="s">
        <v>13</v>
      </c>
      <c r="O4" s="90" t="s">
        <v>14</v>
      </c>
      <c r="P4" s="85" t="s">
        <v>21</v>
      </c>
      <c r="Q4" s="85"/>
      <c r="R4" s="85"/>
      <c r="S4" s="15"/>
      <c r="T4" s="86" t="s">
        <v>0</v>
      </c>
      <c r="U4" s="87"/>
      <c r="V4" s="83" t="s">
        <v>3</v>
      </c>
    </row>
    <row r="5" spans="1:22" ht="14.25" customHeight="1" x14ac:dyDescent="0.3">
      <c r="A5" s="82"/>
      <c r="B5" s="82"/>
      <c r="C5" s="81"/>
      <c r="D5" s="82"/>
      <c r="E5" s="82"/>
      <c r="F5" s="82"/>
      <c r="G5" s="27" t="s">
        <v>1</v>
      </c>
      <c r="H5" s="27" t="s">
        <v>2</v>
      </c>
      <c r="I5" s="82"/>
      <c r="J5" s="27" t="s">
        <v>1</v>
      </c>
      <c r="K5" s="27" t="s">
        <v>2</v>
      </c>
      <c r="L5" s="82"/>
      <c r="M5" s="89"/>
      <c r="N5" s="82"/>
      <c r="O5" s="91"/>
      <c r="P5" s="27" t="s">
        <v>6</v>
      </c>
      <c r="Q5" s="27" t="s">
        <v>4</v>
      </c>
      <c r="R5" s="27" t="s">
        <v>7</v>
      </c>
      <c r="S5" s="15"/>
      <c r="T5" s="20" t="s">
        <v>1</v>
      </c>
      <c r="U5" s="20" t="s">
        <v>2</v>
      </c>
      <c r="V5" s="83"/>
    </row>
    <row r="6" spans="1:22" ht="20.100000000000001" customHeight="1" x14ac:dyDescent="0.3">
      <c r="A6" s="28"/>
      <c r="B6" s="29" t="s">
        <v>5</v>
      </c>
      <c r="C6" s="30"/>
      <c r="D6" s="30"/>
      <c r="E6" s="30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21"/>
      <c r="T6" s="3"/>
      <c r="U6" s="3"/>
      <c r="V6" s="19"/>
    </row>
    <row r="7" spans="1:22" ht="20.100000000000001" customHeight="1" x14ac:dyDescent="0.3">
      <c r="A7" s="32" t="s">
        <v>47</v>
      </c>
      <c r="B7" s="33"/>
      <c r="C7" s="33"/>
      <c r="D7" s="33"/>
      <c r="E7" s="33"/>
      <c r="F7" s="34" t="e">
        <f>#REF!+F8</f>
        <v>#REF!</v>
      </c>
      <c r="G7" s="34" t="e">
        <f>#REF!+G8</f>
        <v>#REF!</v>
      </c>
      <c r="H7" s="34" t="e">
        <f>#REF!+H8</f>
        <v>#REF!</v>
      </c>
      <c r="I7" s="34" t="e">
        <f>#REF!+I8</f>
        <v>#REF!</v>
      </c>
      <c r="J7" s="34" t="e">
        <f>#REF!+J8</f>
        <v>#REF!</v>
      </c>
      <c r="K7" s="34" t="e">
        <f>#REF!+K8</f>
        <v>#REF!</v>
      </c>
      <c r="L7" s="34" t="e">
        <f>#REF!+L8</f>
        <v>#REF!</v>
      </c>
      <c r="M7" s="34"/>
      <c r="N7" s="34"/>
      <c r="O7" s="34"/>
      <c r="P7" s="34"/>
      <c r="Q7" s="34"/>
      <c r="R7" s="33"/>
      <c r="S7" s="22"/>
      <c r="T7" s="11" t="e">
        <f>#REF!+T8</f>
        <v>#REF!</v>
      </c>
      <c r="U7" s="11" t="e">
        <f>#REF!+U8</f>
        <v>#REF!</v>
      </c>
      <c r="V7" s="11"/>
    </row>
    <row r="8" spans="1:22" ht="20.100000000000001" customHeight="1" x14ac:dyDescent="0.3">
      <c r="A8" s="35"/>
      <c r="B8" s="36" t="s">
        <v>15</v>
      </c>
      <c r="C8" s="37"/>
      <c r="D8" s="38"/>
      <c r="E8" s="37" t="s">
        <v>23</v>
      </c>
      <c r="F8" s="39">
        <f>SUM(F9:F12)</f>
        <v>0</v>
      </c>
      <c r="G8" s="39">
        <f>SUM(G9:G12)</f>
        <v>0</v>
      </c>
      <c r="H8" s="39">
        <f>SUM(H9:H12)</f>
        <v>0</v>
      </c>
      <c r="I8" s="39">
        <f>SUM(I9:I12)</f>
        <v>0</v>
      </c>
      <c r="J8" s="39"/>
      <c r="K8" s="39"/>
      <c r="L8" s="39"/>
      <c r="M8" s="39"/>
      <c r="N8" s="39"/>
      <c r="O8" s="39"/>
      <c r="P8" s="39"/>
      <c r="Q8" s="39"/>
      <c r="R8" s="37"/>
      <c r="S8" s="22"/>
      <c r="T8" s="13">
        <f>SUM(T9:T12)</f>
        <v>-100000</v>
      </c>
      <c r="U8" s="13">
        <f>SUM(U9:U12)</f>
        <v>1000000</v>
      </c>
      <c r="V8" s="13"/>
    </row>
    <row r="9" spans="1:22" ht="20.100000000000001" customHeight="1" x14ac:dyDescent="0.3">
      <c r="A9" s="35"/>
      <c r="B9" s="35"/>
      <c r="C9" s="40"/>
      <c r="D9" s="41"/>
      <c r="E9" s="40" t="s">
        <v>191</v>
      </c>
      <c r="F9" s="42"/>
      <c r="G9" s="42"/>
      <c r="H9" s="42"/>
      <c r="I9" s="51">
        <f>F9+G9+H9</f>
        <v>0</v>
      </c>
      <c r="J9" s="46"/>
      <c r="K9" s="46"/>
      <c r="L9" s="51">
        <f>F9+J9+K9</f>
        <v>0</v>
      </c>
      <c r="M9" s="44" t="str">
        <f t="shared" ref="M9:M12" si="0">IF(G9-J9&lt;0,"동의필요","-")</f>
        <v>-</v>
      </c>
      <c r="N9" s="43"/>
      <c r="O9" s="43"/>
      <c r="P9" s="43"/>
      <c r="Q9" s="43"/>
      <c r="R9" s="44" t="str">
        <f>IF((G9+H9)=(P9+Q9),"ok","검토")</f>
        <v>ok</v>
      </c>
      <c r="S9" s="23"/>
      <c r="T9" s="10"/>
      <c r="U9" s="10"/>
      <c r="V9" s="9"/>
    </row>
    <row r="10" spans="1:22" ht="20.100000000000001" customHeight="1" x14ac:dyDescent="0.3">
      <c r="A10" s="35"/>
      <c r="B10" s="35"/>
      <c r="C10" s="40"/>
      <c r="D10" s="41"/>
      <c r="E10" s="41"/>
      <c r="F10" s="42"/>
      <c r="G10" s="42"/>
      <c r="H10" s="42"/>
      <c r="I10" s="51">
        <f>F10+G10+H10</f>
        <v>0</v>
      </c>
      <c r="J10" s="46"/>
      <c r="K10" s="46"/>
      <c r="L10" s="51">
        <f>F10+J10+K10</f>
        <v>0</v>
      </c>
      <c r="M10" s="44" t="str">
        <f t="shared" si="0"/>
        <v>-</v>
      </c>
      <c r="N10" s="43"/>
      <c r="O10" s="43"/>
      <c r="P10" s="43"/>
      <c r="Q10" s="43"/>
      <c r="R10" s="44" t="str">
        <f>IF((G10+H10)=(P10+Q10),"ok","검토")</f>
        <v>ok</v>
      </c>
      <c r="S10" s="23"/>
      <c r="T10" s="10"/>
      <c r="U10" s="10"/>
      <c r="V10" s="9"/>
    </row>
    <row r="11" spans="1:22" ht="20.100000000000001" customHeight="1" x14ac:dyDescent="0.3">
      <c r="A11" s="35"/>
      <c r="B11" s="35"/>
      <c r="C11" s="40"/>
      <c r="D11" s="41"/>
      <c r="E11" s="41"/>
      <c r="F11" s="42"/>
      <c r="G11" s="42"/>
      <c r="H11" s="42"/>
      <c r="I11" s="51">
        <f>F11+G11+H11</f>
        <v>0</v>
      </c>
      <c r="J11" s="46"/>
      <c r="K11" s="46"/>
      <c r="L11" s="51">
        <f>F11+J11+K11</f>
        <v>0</v>
      </c>
      <c r="M11" s="44" t="str">
        <f t="shared" si="0"/>
        <v>-</v>
      </c>
      <c r="N11" s="45"/>
      <c r="O11" s="45"/>
      <c r="P11" s="43"/>
      <c r="Q11" s="43"/>
      <c r="R11" s="44" t="str">
        <f>IF((G11+H11)=(P11+Q11),"ok","검토")</f>
        <v>ok</v>
      </c>
      <c r="S11" s="22"/>
      <c r="T11" s="10">
        <v>-100000</v>
      </c>
      <c r="U11" s="10"/>
      <c r="V11" s="9"/>
    </row>
    <row r="12" spans="1:22" ht="20.100000000000001" customHeight="1" x14ac:dyDescent="0.3">
      <c r="A12" s="35"/>
      <c r="B12" s="35"/>
      <c r="C12" s="40"/>
      <c r="D12" s="41"/>
      <c r="E12" s="41"/>
      <c r="F12" s="42"/>
      <c r="G12" s="42"/>
      <c r="H12" s="42"/>
      <c r="I12" s="51">
        <f>F12+G12+H12</f>
        <v>0</v>
      </c>
      <c r="J12" s="46"/>
      <c r="K12" s="46"/>
      <c r="L12" s="51">
        <f>F12+J12+K12</f>
        <v>0</v>
      </c>
      <c r="M12" s="44" t="str">
        <f t="shared" si="0"/>
        <v>-</v>
      </c>
      <c r="N12" s="45"/>
      <c r="O12" s="45"/>
      <c r="P12" s="43"/>
      <c r="Q12" s="43"/>
      <c r="R12" s="44" t="str">
        <f>IF((G12+H12)=(P12+Q12),"ok","검토")</f>
        <v>ok</v>
      </c>
      <c r="S12" s="22"/>
      <c r="T12" s="10"/>
      <c r="U12" s="10">
        <v>1000000</v>
      </c>
      <c r="V12" s="9"/>
    </row>
    <row r="13" spans="1:22" ht="20.100000000000001" customHeight="1" x14ac:dyDescent="0.3">
      <c r="A13" s="35"/>
      <c r="B13" s="35"/>
      <c r="C13" s="40"/>
      <c r="D13" s="41"/>
      <c r="E13" s="41"/>
      <c r="F13" s="46"/>
      <c r="G13" s="46"/>
      <c r="H13" s="46"/>
      <c r="I13" s="46"/>
      <c r="J13" s="46"/>
      <c r="K13" s="46"/>
      <c r="L13" s="46"/>
      <c r="M13" s="46"/>
      <c r="N13" s="46"/>
      <c r="O13" s="46"/>
      <c r="P13" s="46"/>
      <c r="Q13" s="46"/>
      <c r="R13" s="47"/>
      <c r="S13" s="24"/>
      <c r="T13" s="4"/>
      <c r="U13" s="4"/>
      <c r="V13" s="2"/>
    </row>
    <row r="14" spans="1:22" ht="20.100000000000001" customHeight="1" x14ac:dyDescent="0.3">
      <c r="A14" s="35"/>
      <c r="B14" s="35"/>
      <c r="C14" s="40"/>
      <c r="D14" s="41"/>
      <c r="E14" s="41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7"/>
      <c r="S14" s="24"/>
      <c r="T14" s="4"/>
      <c r="U14" s="4"/>
      <c r="V14" s="2"/>
    </row>
    <row r="15" spans="1:22" ht="20.100000000000001" customHeight="1" x14ac:dyDescent="0.3">
      <c r="A15" s="35"/>
      <c r="B15" s="35"/>
      <c r="C15" s="40"/>
      <c r="D15" s="41"/>
      <c r="E15" s="41"/>
      <c r="F15" s="46"/>
      <c r="G15" s="46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7"/>
      <c r="S15" s="24"/>
      <c r="T15" s="4"/>
      <c r="U15" s="4"/>
      <c r="V15" s="2"/>
    </row>
    <row r="16" spans="1:22" ht="20.100000000000001" customHeight="1" x14ac:dyDescent="0.3">
      <c r="A16" s="35"/>
      <c r="B16" s="35"/>
      <c r="C16" s="48"/>
      <c r="D16" s="35"/>
      <c r="E16" s="35"/>
      <c r="F16" s="49"/>
      <c r="G16" s="49"/>
      <c r="H16" s="49"/>
      <c r="I16" s="49"/>
      <c r="J16" s="49"/>
      <c r="K16" s="49"/>
      <c r="L16" s="49"/>
      <c r="M16" s="49"/>
      <c r="N16" s="49"/>
      <c r="O16" s="49"/>
      <c r="P16" s="49"/>
      <c r="Q16" s="49"/>
      <c r="R16" s="50"/>
      <c r="S16" s="25"/>
      <c r="T16" s="6"/>
      <c r="U16" s="6"/>
      <c r="V16" s="5"/>
    </row>
    <row r="17" spans="1:22" ht="20.100000000000001" customHeight="1" x14ac:dyDescent="0.3">
      <c r="A17" s="35"/>
      <c r="B17" s="35"/>
      <c r="C17" s="48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5"/>
      <c r="Q17" s="35"/>
      <c r="R17" s="48"/>
      <c r="S17" s="26"/>
      <c r="T17" s="5"/>
      <c r="U17" s="5"/>
      <c r="V17" s="5"/>
    </row>
    <row r="18" spans="1:22" ht="20.100000000000001" customHeight="1" x14ac:dyDescent="0.3">
      <c r="A18" s="35"/>
      <c r="B18" s="35"/>
      <c r="C18" s="48"/>
      <c r="D18" s="35"/>
      <c r="E18" s="35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48"/>
      <c r="S18" s="26"/>
      <c r="T18" s="5"/>
      <c r="U18" s="5"/>
      <c r="V18" s="5"/>
    </row>
    <row r="19" spans="1:22" ht="20.100000000000001" customHeight="1" x14ac:dyDescent="0.3">
      <c r="A19" s="35"/>
      <c r="B19" s="35"/>
      <c r="C19" s="48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  <c r="R19" s="48"/>
      <c r="S19" s="26"/>
      <c r="T19" s="5"/>
      <c r="U19" s="5"/>
      <c r="V19" s="5"/>
    </row>
    <row r="20" spans="1:22" ht="20.100000000000001" customHeight="1" x14ac:dyDescent="0.3">
      <c r="A20" s="35"/>
      <c r="B20" s="35"/>
      <c r="C20" s="48"/>
      <c r="D20" s="35"/>
      <c r="E20" s="35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48"/>
      <c r="S20" s="26"/>
      <c r="T20" s="5"/>
      <c r="U20" s="5"/>
      <c r="V20" s="5"/>
    </row>
    <row r="21" spans="1:22" ht="20.100000000000001" customHeight="1" x14ac:dyDescent="0.3">
      <c r="A21" s="35"/>
      <c r="B21" s="35"/>
      <c r="C21" s="48"/>
      <c r="D21" s="35"/>
      <c r="E21" s="35"/>
      <c r="F21" s="35"/>
      <c r="G21" s="35"/>
      <c r="H21" s="35"/>
      <c r="I21" s="35"/>
      <c r="J21" s="35"/>
      <c r="K21" s="35"/>
      <c r="L21" s="35"/>
      <c r="M21" s="35"/>
      <c r="N21" s="35"/>
      <c r="O21" s="35"/>
      <c r="P21" s="35"/>
      <c r="Q21" s="35"/>
      <c r="R21" s="48"/>
      <c r="S21" s="26"/>
      <c r="T21" s="5"/>
      <c r="U21" s="5"/>
      <c r="V21" s="5"/>
    </row>
  </sheetData>
  <mergeCells count="16">
    <mergeCell ref="A1:N1"/>
    <mergeCell ref="A4:B5"/>
    <mergeCell ref="C4:C5"/>
    <mergeCell ref="D4:D5"/>
    <mergeCell ref="E4:E5"/>
    <mergeCell ref="F4:F5"/>
    <mergeCell ref="G4:H4"/>
    <mergeCell ref="I4:I5"/>
    <mergeCell ref="T4:U4"/>
    <mergeCell ref="V4:V5"/>
    <mergeCell ref="J4:K4"/>
    <mergeCell ref="L4:L5"/>
    <mergeCell ref="M4:M5"/>
    <mergeCell ref="N4:N5"/>
    <mergeCell ref="O4:O5"/>
    <mergeCell ref="P4:R4"/>
  </mergeCells>
  <phoneticPr fontId="2" type="noConversion"/>
  <pageMargins left="0.23622047244094491" right="0.23622047244094491" top="0.74803149606299213" bottom="0.74803149606299213" header="0.31496062992125984" footer="0.31496062992125984"/>
  <pageSetup paperSize="9" orientation="landscape" cellComments="asDisplaye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2</vt:i4>
      </vt:variant>
    </vt:vector>
  </HeadingPairs>
  <TitlesOfParts>
    <vt:vector size="6" baseType="lpstr">
      <vt:lpstr>일반 세입</vt:lpstr>
      <vt:lpstr> 일반 세출</vt:lpstr>
      <vt:lpstr> 기금 수입</vt:lpstr>
      <vt:lpstr>기금 지출</vt:lpstr>
      <vt:lpstr>' 일반 세출'!Print_Titles</vt:lpstr>
      <vt:lpstr>'일반 세입'!Print_Titles</vt:lpstr>
    </vt:vector>
  </TitlesOfParts>
  <Company>경기도청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user</cp:lastModifiedBy>
  <cp:lastPrinted>2013-12-02T01:54:16Z</cp:lastPrinted>
  <dcterms:created xsi:type="dcterms:W3CDTF">2013-08-23T08:00:50Z</dcterms:created>
  <dcterms:modified xsi:type="dcterms:W3CDTF">2015-03-31T07:18:10Z</dcterms:modified>
</cp:coreProperties>
</file>