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2045" tabRatio="909" firstSheet="2" activeTab="2"/>
  </bookViews>
  <sheets>
    <sheet name="특입" sheetId="14" state="hidden" r:id="rId1"/>
    <sheet name="특출" sheetId="15" state="hidden" r:id="rId2"/>
    <sheet name="기입출" sheetId="45" r:id="rId3"/>
    <sheet name="추 표지(기)" sheetId="27" state="hidden" r:id="rId4"/>
    <sheet name="추 기입출" sheetId="28" state="hidden" r:id="rId5"/>
  </sheets>
  <definedNames>
    <definedName name="_xlnm._FilterDatabase" localSheetId="2" hidden="1">기입출!$A$6:$L$9</definedName>
    <definedName name="_xlnm._FilterDatabase" localSheetId="4" hidden="1">'추 기입출'!$A$6:$V$9</definedName>
    <definedName name="_xlnm._FilterDatabase" localSheetId="0" hidden="1">특입!$A$6:$V$17</definedName>
    <definedName name="_xlnm._FilterDatabase" localSheetId="1" hidden="1">특출!$A$6:$V$17</definedName>
    <definedName name="_xlnm.Print_Area" localSheetId="2">기입출!$A$1:$J$18</definedName>
    <definedName name="_xlnm.Print_Area" localSheetId="4">'추 기입출'!$A$1:$N$51</definedName>
    <definedName name="_xlnm.Print_Area" localSheetId="3">'추 표지(기)'!$A$1:$J$37</definedName>
    <definedName name="_xlnm.Print_Titles" localSheetId="4">'추 기입출'!$3:$5</definedName>
  </definedNames>
  <calcPr calcId="145621"/>
</workbook>
</file>

<file path=xl/calcChain.xml><?xml version="1.0" encoding="utf-8"?>
<calcChain xmlns="http://schemas.openxmlformats.org/spreadsheetml/2006/main">
  <c r="I18" i="45" l="1"/>
  <c r="I17" i="45"/>
  <c r="L17" i="45" l="1"/>
  <c r="L16" i="45" s="1"/>
  <c r="K17" i="45"/>
  <c r="K16" i="45" s="1"/>
  <c r="K8" i="45"/>
  <c r="K7" i="45" s="1"/>
  <c r="R23" i="28" l="1"/>
  <c r="M23" i="28"/>
  <c r="L23" i="28"/>
  <c r="I23" i="28"/>
  <c r="R22" i="28"/>
  <c r="M22" i="28"/>
  <c r="L22" i="28"/>
  <c r="I22" i="28"/>
  <c r="R21" i="28"/>
  <c r="M21" i="28"/>
  <c r="L21" i="28"/>
  <c r="L20" i="28" s="1"/>
  <c r="L19" i="28" s="1"/>
  <c r="I21" i="28"/>
  <c r="I20" i="28" s="1"/>
  <c r="I19" i="28" s="1"/>
  <c r="U20" i="28"/>
  <c r="U19" i="28" s="1"/>
  <c r="T20" i="28"/>
  <c r="T19" i="28" s="1"/>
  <c r="K20" i="28"/>
  <c r="K19" i="28" s="1"/>
  <c r="J20" i="28"/>
  <c r="J19" i="28" s="1"/>
  <c r="H20" i="28"/>
  <c r="H19" i="28" s="1"/>
  <c r="G20" i="28"/>
  <c r="R20" i="28" s="1"/>
  <c r="F20" i="28"/>
  <c r="F19" i="28" s="1"/>
  <c r="V19" i="28"/>
  <c r="S19" i="28"/>
  <c r="Q19" i="28"/>
  <c r="P19" i="28"/>
  <c r="M19" i="28"/>
  <c r="R18" i="28"/>
  <c r="M18" i="28"/>
  <c r="M17" i="28" s="1"/>
  <c r="M16" i="28" s="1"/>
  <c r="M15" i="28" s="1"/>
  <c r="L18" i="28"/>
  <c r="L17" i="28" s="1"/>
  <c r="L16" i="28" s="1"/>
  <c r="L15" i="28" s="1"/>
  <c r="I18" i="28"/>
  <c r="V17" i="28"/>
  <c r="V16" i="28" s="1"/>
  <c r="U17" i="28"/>
  <c r="U16" i="28" s="1"/>
  <c r="T17" i="28"/>
  <c r="T16" i="28" s="1"/>
  <c r="S17" i="28"/>
  <c r="S16" i="28" s="1"/>
  <c r="Q17" i="28"/>
  <c r="Q16" i="28" s="1"/>
  <c r="Q15" i="28" s="1"/>
  <c r="P17" i="28"/>
  <c r="P16" i="28" s="1"/>
  <c r="P15" i="28" s="1"/>
  <c r="K17" i="28"/>
  <c r="K16" i="28" s="1"/>
  <c r="K15" i="28" s="1"/>
  <c r="J17" i="28"/>
  <c r="J16" i="28" s="1"/>
  <c r="J15" i="28" s="1"/>
  <c r="I17" i="28"/>
  <c r="H17" i="28"/>
  <c r="H16" i="28" s="1"/>
  <c r="G17" i="28"/>
  <c r="G16" i="28" s="1"/>
  <c r="F17" i="28"/>
  <c r="F16" i="28" s="1"/>
  <c r="I16" i="28"/>
  <c r="I15" i="28" l="1"/>
  <c r="F15" i="28"/>
  <c r="H15" i="28"/>
  <c r="G19" i="28"/>
  <c r="R19" i="28" s="1"/>
  <c r="R16" i="28"/>
  <c r="R17" i="28"/>
  <c r="G15" i="28" l="1"/>
  <c r="H12" i="28" s="1"/>
  <c r="R15" i="28" l="1"/>
  <c r="R9" i="28"/>
  <c r="M9" i="28"/>
  <c r="M8" i="28" s="1"/>
  <c r="M7" i="28" s="1"/>
  <c r="M6" i="28" s="1"/>
  <c r="L9" i="28"/>
  <c r="L8" i="28" s="1"/>
  <c r="L7" i="28" s="1"/>
  <c r="L6" i="28" s="1"/>
  <c r="I9" i="28"/>
  <c r="U8" i="28"/>
  <c r="U7" i="28" s="1"/>
  <c r="T8" i="28"/>
  <c r="T7" i="28" s="1"/>
  <c r="Q8" i="28"/>
  <c r="P8" i="28"/>
  <c r="O8" i="28"/>
  <c r="N8" i="28"/>
  <c r="K8" i="28"/>
  <c r="J8" i="28"/>
  <c r="I8" i="28"/>
  <c r="H8" i="28"/>
  <c r="G8" i="28"/>
  <c r="F8" i="28"/>
  <c r="Q7" i="28"/>
  <c r="Q6" i="28" s="1"/>
  <c r="P7" i="28"/>
  <c r="P6" i="28" s="1"/>
  <c r="K7" i="28"/>
  <c r="K6" i="28" s="1"/>
  <c r="J7" i="28"/>
  <c r="J6" i="28" s="1"/>
  <c r="I7" i="28"/>
  <c r="H7" i="28"/>
  <c r="G7" i="28"/>
  <c r="F7" i="28"/>
  <c r="F6" i="28" s="1"/>
  <c r="I6" i="28"/>
  <c r="H6" i="28"/>
  <c r="R7" i="28" l="1"/>
  <c r="R8" i="28"/>
  <c r="G6" i="28"/>
  <c r="R22" i="15"/>
  <c r="M22" i="15"/>
  <c r="L22" i="15"/>
  <c r="I22" i="15"/>
  <c r="R21" i="15"/>
  <c r="M21" i="15"/>
  <c r="L21" i="15"/>
  <c r="I21" i="15"/>
  <c r="R20" i="15"/>
  <c r="M20" i="15"/>
  <c r="L20" i="15"/>
  <c r="I20" i="15"/>
  <c r="R19" i="15"/>
  <c r="M19" i="15"/>
  <c r="L19" i="15"/>
  <c r="I19" i="15"/>
  <c r="I18" i="15" s="1"/>
  <c r="U18" i="15"/>
  <c r="T18" i="15"/>
  <c r="H18" i="15"/>
  <c r="G18" i="15"/>
  <c r="F18" i="15"/>
  <c r="R17" i="15"/>
  <c r="M17" i="15"/>
  <c r="L17" i="15"/>
  <c r="I17" i="15"/>
  <c r="R16" i="15"/>
  <c r="M16" i="15"/>
  <c r="L16" i="15"/>
  <c r="I16" i="15"/>
  <c r="R15" i="15"/>
  <c r="M15" i="15"/>
  <c r="L15" i="15"/>
  <c r="I15" i="15"/>
  <c r="R14" i="15"/>
  <c r="M14" i="15"/>
  <c r="L14" i="15"/>
  <c r="I14" i="15"/>
  <c r="I13" i="15" s="1"/>
  <c r="U13" i="15"/>
  <c r="T13" i="15"/>
  <c r="H13" i="15"/>
  <c r="G13" i="15"/>
  <c r="F13" i="15"/>
  <c r="R12" i="15"/>
  <c r="M12" i="15"/>
  <c r="L12" i="15"/>
  <c r="I12" i="15"/>
  <c r="R11" i="15"/>
  <c r="M11" i="15"/>
  <c r="L11" i="15"/>
  <c r="I11" i="15"/>
  <c r="R10" i="15"/>
  <c r="M10" i="15"/>
  <c r="L10" i="15"/>
  <c r="I10" i="15"/>
  <c r="R9" i="15"/>
  <c r="M9" i="15"/>
  <c r="L9" i="15"/>
  <c r="I9" i="15"/>
  <c r="I8" i="15" s="1"/>
  <c r="I7" i="15" s="1"/>
  <c r="U8" i="15"/>
  <c r="T8" i="15"/>
  <c r="L8" i="15"/>
  <c r="L7" i="15" s="1"/>
  <c r="K8" i="15"/>
  <c r="K7" i="15" s="1"/>
  <c r="J8" i="15"/>
  <c r="J7" i="15" s="1"/>
  <c r="H8" i="15"/>
  <c r="H7" i="15" s="1"/>
  <c r="G8" i="15"/>
  <c r="G7" i="15" s="1"/>
  <c r="F8" i="15"/>
  <c r="R22" i="14"/>
  <c r="M22" i="14"/>
  <c r="L22" i="14"/>
  <c r="I22" i="14"/>
  <c r="R21" i="14"/>
  <c r="M21" i="14"/>
  <c r="L21" i="14"/>
  <c r="I21" i="14"/>
  <c r="R20" i="14"/>
  <c r="M20" i="14"/>
  <c r="L20" i="14"/>
  <c r="I20" i="14"/>
  <c r="R19" i="14"/>
  <c r="M19" i="14"/>
  <c r="L19" i="14"/>
  <c r="I19" i="14"/>
  <c r="I18" i="14" s="1"/>
  <c r="U18" i="14"/>
  <c r="T18" i="14"/>
  <c r="H18" i="14"/>
  <c r="G18" i="14"/>
  <c r="F18" i="14"/>
  <c r="R17" i="14"/>
  <c r="M17" i="14"/>
  <c r="L17" i="14"/>
  <c r="I17" i="14"/>
  <c r="R16" i="14"/>
  <c r="M16" i="14"/>
  <c r="L16" i="14"/>
  <c r="I16" i="14"/>
  <c r="R15" i="14"/>
  <c r="M15" i="14"/>
  <c r="L15" i="14"/>
  <c r="I15" i="14"/>
  <c r="R14" i="14"/>
  <c r="M14" i="14"/>
  <c r="L14" i="14"/>
  <c r="I14" i="14"/>
  <c r="U13" i="14"/>
  <c r="T13" i="14"/>
  <c r="H13" i="14"/>
  <c r="G13" i="14"/>
  <c r="F13" i="14"/>
  <c r="R12" i="14"/>
  <c r="M12" i="14"/>
  <c r="L12" i="14"/>
  <c r="I12" i="14"/>
  <c r="R11" i="14"/>
  <c r="M11" i="14"/>
  <c r="L11" i="14"/>
  <c r="I11" i="14"/>
  <c r="R10" i="14"/>
  <c r="M10" i="14"/>
  <c r="L10" i="14"/>
  <c r="I10" i="14"/>
  <c r="R9" i="14"/>
  <c r="M9" i="14"/>
  <c r="L9" i="14"/>
  <c r="L8" i="14" s="1"/>
  <c r="L7" i="14" s="1"/>
  <c r="I9" i="14"/>
  <c r="I8" i="14" s="1"/>
  <c r="U8" i="14"/>
  <c r="T8" i="14"/>
  <c r="T7" i="14" s="1"/>
  <c r="K8" i="14"/>
  <c r="J8" i="14"/>
  <c r="H8" i="14"/>
  <c r="H7" i="14" s="1"/>
  <c r="G8" i="14"/>
  <c r="F8" i="14"/>
  <c r="F7" i="14" s="1"/>
  <c r="K7" i="14"/>
  <c r="J7" i="14"/>
  <c r="U7" i="14" l="1"/>
  <c r="U7" i="15"/>
  <c r="R6" i="28"/>
  <c r="H3" i="28"/>
  <c r="G7" i="14"/>
  <c r="T7" i="15"/>
  <c r="F7" i="15"/>
  <c r="I13" i="14"/>
  <c r="I7" i="14" s="1"/>
</calcChain>
</file>

<file path=xl/sharedStrings.xml><?xml version="1.0" encoding="utf-8"?>
<sst xmlns="http://schemas.openxmlformats.org/spreadsheetml/2006/main" count="157" uniqueCount="70">
  <si>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</si>
  <si>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</si>
  <si>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</si>
  <si>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</si>
  <si>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</si>
  <si>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</si>
  <si>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</si>
  <si>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</si>
  <si>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</si>
  <si>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</si>
  <si>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</si>
  <si>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</si>
  <si>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</si>
  <si>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</si>
  <si>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</si>
  <si>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상임위 수정
예산안
(마=가+라)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</si>
  <si>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</si>
  <si>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</si>
  <si>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</si>
  <si>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</si>
  <si>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예산안
(가)</t>
    <phoneticPr fontId="6" type="noConversion"/>
  </si>
  <si>
    <t>상임위 예산안 
조정액(라)</t>
    <phoneticPr fontId="6" type="noConversion"/>
  </si>
  <si>
    <t>예결위 예산안 
조정액(마)</t>
    <phoneticPr fontId="6" type="noConversion"/>
  </si>
  <si>
    <t>2014년도 경기도 특별회계 세입 예산 수정(안)</t>
    <phoneticPr fontId="6" type="noConversion"/>
  </si>
  <si>
    <t>□세출예산</t>
    <phoneticPr fontId="6" type="noConversion"/>
  </si>
  <si>
    <t>2014년도 경기도 특별회계 세출 예산 수정(안)</t>
    <phoneticPr fontId="6" type="noConversion"/>
  </si>
  <si>
    <t>경제과학기술위원회</t>
    <phoneticPr fontId="6" type="noConversion"/>
  </si>
  <si>
    <t>□기금수입</t>
    <phoneticPr fontId="6" type="noConversion"/>
  </si>
  <si>
    <t>(단위 : 천원)</t>
    <phoneticPr fontId="6" type="noConversion"/>
  </si>
  <si>
    <t>위원회</t>
    <phoneticPr fontId="6" type="noConversion"/>
  </si>
  <si>
    <t>예산안
페이지</t>
    <phoneticPr fontId="6" type="noConversion"/>
  </si>
  <si>
    <t>상임위 예산안 
조정액(라)</t>
    <phoneticPr fontId="6" type="noConversion"/>
  </si>
  <si>
    <t>상임위 수정
예산안
(마=가+라)</t>
    <phoneticPr fontId="6" type="noConversion"/>
  </si>
  <si>
    <t>재원</t>
    <phoneticPr fontId="6" type="noConversion"/>
  </si>
  <si>
    <t>상임위 재원별 증감액</t>
    <phoneticPr fontId="6" type="noConversion"/>
  </si>
  <si>
    <t>증액</t>
    <phoneticPr fontId="2" type="noConversion"/>
  </si>
  <si>
    <t>기금</t>
    <phoneticPr fontId="2" type="noConversion"/>
  </si>
  <si>
    <t>□기금지출</t>
    <phoneticPr fontId="6" type="noConversion"/>
  </si>
  <si>
    <t>위원회</t>
    <phoneticPr fontId="6" type="noConversion"/>
  </si>
  <si>
    <t>부서명</t>
    <phoneticPr fontId="6" type="noConversion"/>
  </si>
  <si>
    <t>상임위 수정
예산안
(마=가+라)</t>
    <phoneticPr fontId="6" type="noConversion"/>
  </si>
  <si>
    <t>예결위 예산안 
조정액(마)</t>
    <phoneticPr fontId="6" type="noConversion"/>
  </si>
  <si>
    <t>상임위 재원별 증감액</t>
    <phoneticPr fontId="6" type="noConversion"/>
  </si>
  <si>
    <t>비  고</t>
    <phoneticPr fontId="2" type="noConversion"/>
  </si>
  <si>
    <t>국비 등</t>
    <phoneticPr fontId="2" type="noConversion"/>
  </si>
  <si>
    <t>도 비</t>
    <phoneticPr fontId="2" type="noConversion"/>
  </si>
  <si>
    <t>문화체육관광위원회</t>
    <phoneticPr fontId="6" type="noConversion"/>
  </si>
  <si>
    <t>2014년도 경기도 일반회계 세입 예산 상임위 수정(안)</t>
    <phoneticPr fontId="6" type="noConversion"/>
  </si>
  <si>
    <t>상임위원회 계수조정 결과</t>
    <phoneticPr fontId="6" type="noConversion"/>
  </si>
  <si>
    <t>증액</t>
    <phoneticPr fontId="2" type="noConversion"/>
  </si>
  <si>
    <t>2013년도 기금운용계획변경안</t>
    <phoneticPr fontId="6" type="noConversion"/>
  </si>
  <si>
    <t>사업명</t>
    <phoneticPr fontId="6" type="noConversion"/>
  </si>
  <si>
    <t>□ 기금수입</t>
    <phoneticPr fontId="6" type="noConversion"/>
  </si>
  <si>
    <t>위원회</t>
    <phoneticPr fontId="6" type="noConversion"/>
  </si>
  <si>
    <t>경제과학기술위원회</t>
    <phoneticPr fontId="6" type="noConversion"/>
  </si>
  <si>
    <t>경제투자실</t>
    <phoneticPr fontId="6" type="noConversion"/>
  </si>
  <si>
    <t>중소기업육성기금(운전자금)</t>
    <phoneticPr fontId="2" type="noConversion"/>
  </si>
  <si>
    <t>기업지원1과</t>
    <phoneticPr fontId="2" type="noConversion"/>
  </si>
  <si>
    <t>□ 기금지출</t>
    <phoneticPr fontId="6" type="noConversion"/>
  </si>
  <si>
    <t>예탁금원금 회수수입</t>
    <phoneticPr fontId="2" type="noConversion"/>
  </si>
  <si>
    <t>당초예산
(A)</t>
    <phoneticPr fontId="2" type="noConversion"/>
  </si>
  <si>
    <t>(단위 : 백만원)</t>
    <phoneticPr fontId="2" type="noConversion"/>
  </si>
  <si>
    <t>반영필요성</t>
    <phoneticPr fontId="2" type="noConversion"/>
  </si>
  <si>
    <t>2014년도 제1회 추경 경기도 기금 상임위 수정(안)</t>
    <phoneticPr fontId="6" type="noConversion"/>
  </si>
  <si>
    <t>1회 추경
반영액
(B)</t>
    <phoneticPr fontId="2" type="noConversion"/>
  </si>
  <si>
    <t>총예산
(A+B+C)</t>
    <phoneticPr fontId="2" type="noConversion"/>
  </si>
  <si>
    <t>추  가
필요액
©</t>
    <phoneticPr fontId="2" type="noConversion"/>
  </si>
  <si>
    <t>도금고 예치금</t>
    <phoneticPr fontId="2" type="noConversion"/>
  </si>
  <si>
    <t>추  가
필요액
©</t>
    <phoneticPr fontId="2" type="noConversion"/>
  </si>
  <si>
    <t>하반기 자금 공급 확대에 따라 안정적
융자지원을 위하여 반영 필요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</si>
</sst>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#,##0;\△#,##0"/>
    <numFmt numFmtId="177" formatCode="#,##0;[Red]&quot;△&quot;#,##0"/>
    <numFmt numFmtId="178" formatCode="_ * #,##0_ ;_ * \-#,##0_ ;_ * &quot;-&quot;_ ;_ @_ "/>
    <numFmt numFmtId="179" formatCode="#,##0.00&quot;₩&quot;\!\ &quot;F&quot;;[Red]&quot;₩&quot;\!\-#,##0.00&quot;₩&quot;\!\ &quot;F&quot;"/>
    <numFmt numFmtId="180" formatCode="&quot;?#,##0;\-&quot;&quot;?&quot;#,##0"/>
    <numFmt numFmtId="181" formatCode="&quot;?#,##0.00;\-&quot;&quot;?&quot;#,##0.00"/>
    <numFmt numFmtId="182" formatCode="&quot;RM&quot;#,##0.00_);[Red]&quot;₩&quot;\!\(&quot;RM&quot;#,##0.00&quot;₩&quot;\!\)"/>
    <numFmt numFmtId="183" formatCode="0.000"/>
  </numFmts>
  <fonts count="4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b/>
      <sz val="10"/>
      <color rgb="FF002060"/>
      <name val="맑은 고딕"/>
      <family val="3"/>
      <charset val="129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7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  <xf numFmtId="0" fontId="39" fillId="0" borderId="0"/>
    <xf numFmtId="41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13" fillId="0" borderId="0" applyFont="0" applyFill="0" applyBorder="0" applyAlignment="0" applyProtection="0"/>
    <xf numFmtId="38" fontId="42" fillId="22" borderId="0" applyNumberFormat="0" applyBorder="0" applyAlignment="0" applyProtection="0"/>
    <xf numFmtId="0" fontId="43" fillId="0" borderId="18" applyNumberFormat="0" applyAlignment="0" applyProtection="0">
      <alignment horizontal="left" vertical="center"/>
    </xf>
    <xf numFmtId="0" fontId="43" fillId="0" borderId="17">
      <alignment horizontal="left" vertical="center"/>
    </xf>
    <xf numFmtId="10" fontId="42" fillId="23" borderId="14" applyNumberFormat="0" applyBorder="0" applyAlignment="0" applyProtection="0"/>
    <xf numFmtId="182" fontId="13" fillId="0" borderId="0"/>
    <xf numFmtId="0" fontId="44" fillId="0" borderId="0"/>
    <xf numFmtId="10" fontId="44" fillId="0" borderId="0" applyFont="0" applyFill="0" applyBorder="0" applyAlignment="0" applyProtection="0"/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5" borderId="5" applyNumberFormat="0" applyAlignment="0" applyProtection="0">
      <alignment vertical="center"/>
    </xf>
    <xf numFmtId="0" fontId="17" fillId="45" borderId="5" applyNumberForma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3" fillId="46" borderId="6" applyNumberFormat="0" applyFont="0" applyAlignment="0" applyProtection="0">
      <alignment vertical="center"/>
    </xf>
    <xf numFmtId="0" fontId="13" fillId="46" borderId="6" applyNumberFormat="0" applyFont="0" applyAlignment="0" applyProtection="0">
      <alignment vertical="center"/>
    </xf>
    <xf numFmtId="9" fontId="45" fillId="0" borderId="0" applyFont="0" applyFill="0" applyAlignment="0" applyProtection="0"/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8" borderId="7" applyNumberFormat="0" applyAlignment="0" applyProtection="0">
      <alignment vertical="center"/>
    </xf>
    <xf numFmtId="0" fontId="21" fillId="48" borderId="7" applyNumberFormat="0" applyAlignment="0" applyProtection="0">
      <alignment vertical="center"/>
    </xf>
    <xf numFmtId="18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32" borderId="5" applyNumberFormat="0" applyAlignment="0" applyProtection="0">
      <alignment vertical="center"/>
    </xf>
    <xf numFmtId="0" fontId="24" fillId="32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45" borderId="13" applyNumberFormat="0" applyAlignment="0" applyProtection="0">
      <alignment vertical="center"/>
    </xf>
    <xf numFmtId="0" fontId="30" fillId="45" borderId="13" applyNumberFormat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/>
    <xf numFmtId="182" fontId="13" fillId="0" borderId="0"/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7" fillId="45" borderId="5" applyNumberForma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3" fillId="46" borderId="6" applyNumberFormat="0" applyFont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21" fillId="48" borderId="7" applyNumberFormat="0" applyAlignment="0" applyProtection="0">
      <alignment vertical="center"/>
    </xf>
    <xf numFmtId="0" fontId="24" fillId="32" borderId="5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45" borderId="13" applyNumberFormat="0" applyAlignment="0" applyProtection="0">
      <alignment vertical="center"/>
    </xf>
  </cellStyleXfs>
  <cellXfs count="10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4" xfId="0" applyFont="1" applyFill="1" applyBorder="1">
      <alignment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vertical="center" wrapText="1"/>
    </xf>
    <xf numFmtId="177" fontId="5" fillId="0" borderId="14" xfId="1" applyNumberFormat="1" applyFont="1" applyFill="1" applyBorder="1" applyAlignment="1">
      <alignment horizontal="right" vertical="center" shrinkToFit="1"/>
    </xf>
    <xf numFmtId="177" fontId="3" fillId="0" borderId="0" xfId="0" applyNumberFormat="1" applyFont="1">
      <alignment vertical="center"/>
    </xf>
    <xf numFmtId="0" fontId="13" fillId="0" borderId="0" xfId="2"/>
    <xf numFmtId="0" fontId="32" fillId="0" borderId="0" xfId="2" applyNumberFormat="1" applyFont="1" applyAlignment="1">
      <alignment horizontal="centerContinuous"/>
    </xf>
    <xf numFmtId="0" fontId="33" fillId="0" borderId="0" xfId="2" applyNumberFormat="1" applyFont="1" applyAlignment="1">
      <alignment horizontal="centerContinuous"/>
    </xf>
    <xf numFmtId="0" fontId="34" fillId="0" borderId="0" xfId="2" applyFont="1" applyAlignment="1">
      <alignment horizontal="centerContinuous"/>
    </xf>
    <xf numFmtId="0" fontId="33" fillId="0" borderId="0" xfId="2" applyFont="1" applyAlignment="1">
      <alignment horizontal="centerContinuous"/>
    </xf>
    <xf numFmtId="0" fontId="32" fillId="0" borderId="0" xfId="2" applyFont="1" applyAlignment="1">
      <alignment horizontal="left"/>
    </xf>
    <xf numFmtId="0" fontId="35" fillId="0" borderId="0" xfId="2" applyNumberFormat="1" applyFont="1" applyAlignment="1">
      <alignment horizontal="centerContinuous"/>
    </xf>
    <xf numFmtId="0" fontId="13" fillId="0" borderId="0" xfId="2" applyNumberFormat="1" applyAlignment="1">
      <alignment horizontal="centerContinuous"/>
    </xf>
    <xf numFmtId="0" fontId="36" fillId="0" borderId="0" xfId="2" applyNumberFormat="1" applyFont="1" applyAlignment="1">
      <alignment horizontal="centerContinuous"/>
    </xf>
    <xf numFmtId="0" fontId="37" fillId="0" borderId="0" xfId="2" applyNumberFormat="1" applyFont="1" applyAlignment="1">
      <alignment horizontal="centerContinuous"/>
    </xf>
    <xf numFmtId="0" fontId="38" fillId="0" borderId="0" xfId="2" applyNumberFormat="1" applyFont="1" applyAlignment="1">
      <alignment horizontal="centerContinuous"/>
    </xf>
    <xf numFmtId="0" fontId="38" fillId="0" borderId="0" xfId="2" applyFont="1"/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5" fillId="3" borderId="14" xfId="1" applyNumberFormat="1" applyFont="1" applyFill="1" applyBorder="1" applyAlignment="1">
      <alignment horizontal="left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vertical="center" shrinkToFit="1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77" fontId="5" fillId="4" borderId="14" xfId="1" applyNumberFormat="1" applyFont="1" applyFill="1" applyBorder="1" applyAlignment="1">
      <alignment horizontal="left" vertical="center" wrapText="1" shrinkToFit="1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6" xfId="0" applyNumberFormat="1" applyFont="1" applyFill="1" applyBorder="1" applyAlignment="1">
      <alignment horizontal="center" vertical="center"/>
    </xf>
    <xf numFmtId="177" fontId="5" fillId="2" borderId="16" xfId="0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3" fontId="8" fillId="0" borderId="14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41" fontId="8" fillId="0" borderId="14" xfId="1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/>
    </xf>
  </cellXfs>
  <cellStyles count="179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2" xfId="45"/>
    <cellStyle name="쉼표 [0] 2 2" xfId="46"/>
    <cellStyle name="쉼표 [0] 2 3" xfId="121"/>
    <cellStyle name="쉼표 [0] 2 4" xfId="122"/>
    <cellStyle name="쉼표 [0] 2 5" xfId="123"/>
    <cellStyle name="쉼표 [0] 3" xfId="124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5" xfId="139"/>
    <cellStyle name="표준 6" xfId="140"/>
  </cellStyles>
  <dxfs count="0"/>
  <tableStyles count="0" defaultTableStyle="TableStyleMedium2" defaultPivotStyle="PivotStyleLight16"/>
  <colors>
    <mruColors>
      <color rgb="FFFF66CC"/>
      <color rgb="FF0000CC"/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6</xdr:col>
      <xdr:colOff>85725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showGridLines="0" view="pageBreakPreview" zoomScale="85" zoomScaleNormal="90" zoomScaleSheetLayoutView="85" workbookViewId="0">
      <selection sqref="A1:N1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83" t="s">
        <v>23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22" ht="22.5" customHeight="1">
      <c r="A2" s="14" t="s">
        <v>14</v>
      </c>
      <c r="B2" s="14"/>
    </row>
    <row r="3" spans="1:22" ht="16.5" customHeight="1">
      <c r="N3" s="45" t="s">
        <v>19</v>
      </c>
    </row>
    <row r="4" spans="1:22" ht="27.75" customHeight="1">
      <c r="A4" s="85" t="s">
        <v>10</v>
      </c>
      <c r="B4" s="85"/>
      <c r="C4" s="86" t="s">
        <v>11</v>
      </c>
      <c r="D4" s="85" t="s">
        <v>9</v>
      </c>
      <c r="E4" s="85" t="s">
        <v>8</v>
      </c>
      <c r="F4" s="86" t="s">
        <v>20</v>
      </c>
      <c r="G4" s="87" t="s">
        <v>21</v>
      </c>
      <c r="H4" s="88"/>
      <c r="I4" s="86" t="s">
        <v>15</v>
      </c>
      <c r="J4" s="87" t="s">
        <v>22</v>
      </c>
      <c r="K4" s="88"/>
      <c r="L4" s="86" t="s">
        <v>16</v>
      </c>
      <c r="M4" s="89" t="s">
        <v>17</v>
      </c>
      <c r="N4" s="85" t="s">
        <v>12</v>
      </c>
      <c r="O4" s="91" t="s">
        <v>13</v>
      </c>
      <c r="P4" s="88" t="s">
        <v>18</v>
      </c>
      <c r="Q4" s="88"/>
      <c r="R4" s="88"/>
      <c r="S4" s="13"/>
      <c r="T4" s="93" t="s">
        <v>0</v>
      </c>
      <c r="U4" s="94"/>
      <c r="V4" s="82" t="s">
        <v>3</v>
      </c>
    </row>
    <row r="5" spans="1:22" ht="14.25" customHeight="1">
      <c r="A5" s="85"/>
      <c r="B5" s="85"/>
      <c r="C5" s="86"/>
      <c r="D5" s="85"/>
      <c r="E5" s="85"/>
      <c r="F5" s="85"/>
      <c r="G5" s="47" t="s">
        <v>1</v>
      </c>
      <c r="H5" s="47" t="s">
        <v>2</v>
      </c>
      <c r="I5" s="85"/>
      <c r="J5" s="47" t="s">
        <v>1</v>
      </c>
      <c r="K5" s="47" t="s">
        <v>2</v>
      </c>
      <c r="L5" s="85"/>
      <c r="M5" s="90"/>
      <c r="N5" s="85"/>
      <c r="O5" s="92"/>
      <c r="P5" s="47" t="s">
        <v>6</v>
      </c>
      <c r="Q5" s="47" t="s">
        <v>4</v>
      </c>
      <c r="R5" s="47" t="s">
        <v>7</v>
      </c>
      <c r="S5" s="13"/>
      <c r="T5" s="48" t="s">
        <v>1</v>
      </c>
      <c r="U5" s="48" t="s">
        <v>2</v>
      </c>
      <c r="V5" s="82"/>
    </row>
    <row r="6" spans="1:22" ht="20.100000000000001" customHeight="1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46"/>
    </row>
    <row r="7" spans="1:22" ht="20.100000000000001" customHeight="1">
      <c r="A7" s="25"/>
      <c r="B7" s="26"/>
      <c r="C7" s="26"/>
      <c r="D7" s="26"/>
      <c r="E7" s="26"/>
      <c r="F7" s="27">
        <f t="shared" ref="F7:L7" si="0">F8+F13</f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-1340000</v>
      </c>
      <c r="K7" s="27">
        <f t="shared" si="0"/>
        <v>750000</v>
      </c>
      <c r="L7" s="27">
        <f t="shared" si="0"/>
        <v>-590000</v>
      </c>
      <c r="M7" s="27"/>
      <c r="N7" s="27"/>
      <c r="O7" s="27"/>
      <c r="P7" s="27"/>
      <c r="Q7" s="27"/>
      <c r="R7" s="26"/>
      <c r="S7" s="16"/>
      <c r="T7" s="9">
        <f>T8+T13</f>
        <v>-200000</v>
      </c>
      <c r="U7" s="9">
        <f>U8+U13</f>
        <v>2000000</v>
      </c>
      <c r="V7" s="9"/>
    </row>
    <row r="8" spans="1:22" ht="20.100000000000001" customHeight="1">
      <c r="A8" s="28"/>
      <c r="B8" s="29"/>
      <c r="C8" s="30"/>
      <c r="D8" s="31"/>
      <c r="E8" s="31"/>
      <c r="F8" s="32">
        <f t="shared" ref="F8:L8" si="1">SUM(F9:F12)</f>
        <v>0</v>
      </c>
      <c r="G8" s="32">
        <f t="shared" si="1"/>
        <v>0</v>
      </c>
      <c r="H8" s="32">
        <f t="shared" si="1"/>
        <v>0</v>
      </c>
      <c r="I8" s="32">
        <f t="shared" si="1"/>
        <v>0</v>
      </c>
      <c r="J8" s="32">
        <f t="shared" si="1"/>
        <v>-1340000</v>
      </c>
      <c r="K8" s="32">
        <f t="shared" si="1"/>
        <v>750000</v>
      </c>
      <c r="L8" s="32">
        <f t="shared" si="1"/>
        <v>-590000</v>
      </c>
      <c r="M8" s="32"/>
      <c r="N8" s="32"/>
      <c r="O8" s="32"/>
      <c r="P8" s="32"/>
      <c r="Q8" s="32"/>
      <c r="R8" s="30"/>
      <c r="S8" s="16"/>
      <c r="T8" s="11">
        <f>SUM(T9:T12)</f>
        <v>-100000</v>
      </c>
      <c r="U8" s="11">
        <f>SUM(U9:U12)</f>
        <v>1000000</v>
      </c>
      <c r="V8" s="11"/>
    </row>
    <row r="9" spans="1:22" ht="20.100000000000001" customHeight="1">
      <c r="A9" s="28"/>
      <c r="B9" s="28"/>
      <c r="C9" s="33"/>
      <c r="D9" s="34"/>
      <c r="E9" s="34"/>
      <c r="F9" s="35"/>
      <c r="G9" s="35"/>
      <c r="H9" s="35"/>
      <c r="I9" s="44">
        <f>F9+G9+H9</f>
        <v>0</v>
      </c>
      <c r="J9" s="36">
        <v>-740000</v>
      </c>
      <c r="K9" s="38"/>
      <c r="L9" s="44">
        <f>F9+J9+K9</f>
        <v>-740000</v>
      </c>
      <c r="M9" s="37" t="str">
        <f>IF(G9-J9&lt;0,"동의필요","-")</f>
        <v>-</v>
      </c>
      <c r="N9" s="36"/>
      <c r="O9" s="36"/>
      <c r="P9" s="36"/>
      <c r="Q9" s="36"/>
      <c r="R9" s="37" t="str">
        <f>IF((G9+H9)=(P9+Q9),"ok","검토")</f>
        <v>ok</v>
      </c>
      <c r="S9" s="17"/>
      <c r="T9" s="8"/>
      <c r="U9" s="8"/>
      <c r="V9" s="7"/>
    </row>
    <row r="10" spans="1:22" ht="20.100000000000001" customHeight="1">
      <c r="A10" s="28"/>
      <c r="B10" s="28"/>
      <c r="C10" s="33"/>
      <c r="D10" s="34"/>
      <c r="E10" s="34"/>
      <c r="F10" s="35"/>
      <c r="G10" s="35"/>
      <c r="H10" s="35"/>
      <c r="I10" s="44">
        <f>F10+G10+H10</f>
        <v>0</v>
      </c>
      <c r="J10" s="36"/>
      <c r="K10" s="38">
        <v>750000</v>
      </c>
      <c r="L10" s="44">
        <f>F10+J10+K10</f>
        <v>750000</v>
      </c>
      <c r="M10" s="37" t="str">
        <f t="shared" ref="M10:M12" si="2">IF(G10-J10&lt;0,"동의필요","-")</f>
        <v>-</v>
      </c>
      <c r="N10" s="36"/>
      <c r="O10" s="36"/>
      <c r="P10" s="36"/>
      <c r="Q10" s="36"/>
      <c r="R10" s="37" t="str">
        <f>IF((G10+H10)=(P10+Q10),"ok","검토")</f>
        <v>ok</v>
      </c>
      <c r="S10" s="17"/>
      <c r="T10" s="8"/>
      <c r="U10" s="8"/>
      <c r="V10" s="7"/>
    </row>
    <row r="11" spans="1:22" ht="20.100000000000001" customHeight="1">
      <c r="A11" s="28"/>
      <c r="B11" s="28"/>
      <c r="C11" s="33"/>
      <c r="D11" s="34"/>
      <c r="E11" s="34"/>
      <c r="F11" s="35"/>
      <c r="G11" s="35"/>
      <c r="H11" s="35"/>
      <c r="I11" s="44">
        <f>F11+G11+H11</f>
        <v>0</v>
      </c>
      <c r="J11" s="36">
        <v>-600000</v>
      </c>
      <c r="K11" s="38"/>
      <c r="L11" s="44">
        <f>F11+J11+K11</f>
        <v>-600000</v>
      </c>
      <c r="M11" s="37" t="str">
        <f t="shared" si="2"/>
        <v>-</v>
      </c>
      <c r="N11" s="38"/>
      <c r="O11" s="38"/>
      <c r="P11" s="36"/>
      <c r="Q11" s="36"/>
      <c r="R11" s="37" t="str">
        <f>IF((G11+H11)=(P11+Q11),"ok","검토")</f>
        <v>ok</v>
      </c>
      <c r="S11" s="16"/>
      <c r="T11" s="8">
        <v>-100000</v>
      </c>
      <c r="U11" s="8"/>
      <c r="V11" s="7"/>
    </row>
    <row r="12" spans="1:22" ht="20.100000000000001" customHeight="1">
      <c r="A12" s="28"/>
      <c r="B12" s="28"/>
      <c r="C12" s="33"/>
      <c r="D12" s="34"/>
      <c r="E12" s="34"/>
      <c r="F12" s="35"/>
      <c r="G12" s="35"/>
      <c r="H12" s="35"/>
      <c r="I12" s="44">
        <f>F12+G12+H12</f>
        <v>0</v>
      </c>
      <c r="J12" s="36"/>
      <c r="K12" s="38"/>
      <c r="L12" s="44">
        <f>F12+J12+K12</f>
        <v>0</v>
      </c>
      <c r="M12" s="37" t="str">
        <f t="shared" si="2"/>
        <v>-</v>
      </c>
      <c r="N12" s="38"/>
      <c r="O12" s="38"/>
      <c r="P12" s="36"/>
      <c r="Q12" s="36"/>
      <c r="R12" s="37" t="str">
        <f>IF((G12+H12)=(P12+Q12),"ok","검토")</f>
        <v>ok</v>
      </c>
      <c r="S12" s="16"/>
      <c r="T12" s="8"/>
      <c r="U12" s="8">
        <v>1000000</v>
      </c>
      <c r="V12" s="7"/>
    </row>
    <row r="13" spans="1:22" ht="20.100000000000001" customHeight="1">
      <c r="A13" s="28"/>
      <c r="B13" s="29"/>
      <c r="C13" s="30"/>
      <c r="D13" s="31"/>
      <c r="E13" s="31"/>
      <c r="F13" s="32">
        <f>SUM(F14:F17)</f>
        <v>0</v>
      </c>
      <c r="G13" s="32">
        <f>SUM(G14:G17)</f>
        <v>0</v>
      </c>
      <c r="H13" s="32">
        <f>SUM(H14:H17)</f>
        <v>0</v>
      </c>
      <c r="I13" s="32">
        <f>SUM(I14:I17)</f>
        <v>0</v>
      </c>
      <c r="J13" s="32"/>
      <c r="K13" s="32"/>
      <c r="L13" s="32"/>
      <c r="M13" s="32"/>
      <c r="N13" s="32"/>
      <c r="O13" s="32"/>
      <c r="P13" s="32"/>
      <c r="Q13" s="32"/>
      <c r="R13" s="30"/>
      <c r="S13" s="16"/>
      <c r="T13" s="11">
        <f>SUM(T14:T17)</f>
        <v>-100000</v>
      </c>
      <c r="U13" s="11">
        <f>SUM(U14:U17)</f>
        <v>1000000</v>
      </c>
      <c r="V13" s="11"/>
    </row>
    <row r="14" spans="1:22" ht="20.100000000000001" customHeight="1">
      <c r="A14" s="28"/>
      <c r="B14" s="28"/>
      <c r="C14" s="33"/>
      <c r="D14" s="34"/>
      <c r="E14" s="34"/>
      <c r="F14" s="35"/>
      <c r="G14" s="35"/>
      <c r="H14" s="35"/>
      <c r="I14" s="44">
        <f>F14+G14+H14</f>
        <v>0</v>
      </c>
      <c r="J14" s="39"/>
      <c r="K14" s="39"/>
      <c r="L14" s="44">
        <f>F14+J14+K14</f>
        <v>0</v>
      </c>
      <c r="M14" s="37" t="str">
        <f t="shared" ref="M14:M17" si="3">IF(G14-J14&lt;0,"동의필요","-")</f>
        <v>-</v>
      </c>
      <c r="N14" s="36"/>
      <c r="O14" s="36"/>
      <c r="P14" s="36"/>
      <c r="Q14" s="36"/>
      <c r="R14" s="37" t="str">
        <f>IF((G14+H14)=(P14+Q14),"ok","검토")</f>
        <v>ok</v>
      </c>
      <c r="S14" s="17"/>
      <c r="T14" s="8"/>
      <c r="U14" s="8"/>
      <c r="V14" s="7"/>
    </row>
    <row r="15" spans="1:22" ht="20.100000000000001" customHeight="1">
      <c r="A15" s="28"/>
      <c r="B15" s="28"/>
      <c r="C15" s="33"/>
      <c r="D15" s="34"/>
      <c r="E15" s="34"/>
      <c r="F15" s="35"/>
      <c r="G15" s="35"/>
      <c r="H15" s="35"/>
      <c r="I15" s="44">
        <f>F15+G15+H15</f>
        <v>0</v>
      </c>
      <c r="J15" s="39"/>
      <c r="K15" s="39"/>
      <c r="L15" s="44">
        <f>F15+J15+K15</f>
        <v>0</v>
      </c>
      <c r="M15" s="37" t="str">
        <f t="shared" si="3"/>
        <v>-</v>
      </c>
      <c r="N15" s="36"/>
      <c r="O15" s="36"/>
      <c r="P15" s="36"/>
      <c r="Q15" s="36"/>
      <c r="R15" s="37" t="str">
        <f>IF((G15+H15)=(P15+Q15),"ok","검토")</f>
        <v>ok</v>
      </c>
      <c r="S15" s="17"/>
      <c r="T15" s="8"/>
      <c r="U15" s="8"/>
      <c r="V15" s="7"/>
    </row>
    <row r="16" spans="1:22" ht="20.100000000000001" customHeight="1">
      <c r="A16" s="28"/>
      <c r="B16" s="28"/>
      <c r="C16" s="33"/>
      <c r="D16" s="34"/>
      <c r="E16" s="34"/>
      <c r="F16" s="35"/>
      <c r="G16" s="35"/>
      <c r="H16" s="35"/>
      <c r="I16" s="44">
        <f>F16+G16+H16</f>
        <v>0</v>
      </c>
      <c r="J16" s="39"/>
      <c r="K16" s="39"/>
      <c r="L16" s="44">
        <f>F16+J16+K16</f>
        <v>0</v>
      </c>
      <c r="M16" s="37" t="str">
        <f t="shared" si="3"/>
        <v>-</v>
      </c>
      <c r="N16" s="38"/>
      <c r="O16" s="38"/>
      <c r="P16" s="36"/>
      <c r="Q16" s="36"/>
      <c r="R16" s="37" t="str">
        <f>IF((G16+H16)=(P16+Q16),"ok","검토")</f>
        <v>ok</v>
      </c>
      <c r="S16" s="16"/>
      <c r="T16" s="8">
        <v>-100000</v>
      </c>
      <c r="U16" s="8"/>
      <c r="V16" s="7"/>
    </row>
    <row r="17" spans="1:22" ht="20.100000000000001" customHeight="1">
      <c r="A17" s="28"/>
      <c r="B17" s="28"/>
      <c r="C17" s="33"/>
      <c r="D17" s="34"/>
      <c r="E17" s="34"/>
      <c r="F17" s="35"/>
      <c r="G17" s="35"/>
      <c r="H17" s="35"/>
      <c r="I17" s="44">
        <f>F17+G17+H17</f>
        <v>0</v>
      </c>
      <c r="J17" s="39"/>
      <c r="K17" s="39"/>
      <c r="L17" s="44">
        <f>F17+J17+K17</f>
        <v>0</v>
      </c>
      <c r="M17" s="37" t="str">
        <f t="shared" si="3"/>
        <v>-</v>
      </c>
      <c r="N17" s="38"/>
      <c r="O17" s="38"/>
      <c r="P17" s="36"/>
      <c r="Q17" s="36"/>
      <c r="R17" s="37" t="str">
        <f>IF((G17+H17)=(P17+Q17),"ok","검토")</f>
        <v>ok</v>
      </c>
      <c r="S17" s="16"/>
      <c r="T17" s="8"/>
      <c r="U17" s="8">
        <v>1000000</v>
      </c>
      <c r="V17" s="7"/>
    </row>
    <row r="18" spans="1:22" ht="20.100000000000001" customHeight="1">
      <c r="A18" s="28"/>
      <c r="B18" s="29"/>
      <c r="C18" s="30"/>
      <c r="D18" s="31"/>
      <c r="E18" s="31"/>
      <c r="F18" s="32">
        <f>SUM(F19:F22)</f>
        <v>0</v>
      </c>
      <c r="G18" s="32">
        <f>SUM(G19:G22)</f>
        <v>0</v>
      </c>
      <c r="H18" s="32">
        <f>SUM(H19:H22)</f>
        <v>0</v>
      </c>
      <c r="I18" s="32">
        <f>SUM(I19:I22)</f>
        <v>0</v>
      </c>
      <c r="J18" s="32"/>
      <c r="K18" s="32"/>
      <c r="L18" s="32"/>
      <c r="M18" s="32"/>
      <c r="N18" s="32"/>
      <c r="O18" s="32"/>
      <c r="P18" s="32"/>
      <c r="Q18" s="32"/>
      <c r="R18" s="30"/>
      <c r="S18" s="16"/>
      <c r="T18" s="11">
        <f>SUM(T19:T22)</f>
        <v>-100000</v>
      </c>
      <c r="U18" s="11">
        <f>SUM(U19:U22)</f>
        <v>1000000</v>
      </c>
      <c r="V18" s="11"/>
    </row>
    <row r="19" spans="1:22" ht="20.100000000000001" customHeight="1">
      <c r="A19" s="28"/>
      <c r="B19" s="28"/>
      <c r="C19" s="33"/>
      <c r="D19" s="34"/>
      <c r="E19" s="34"/>
      <c r="F19" s="35"/>
      <c r="G19" s="35"/>
      <c r="H19" s="35"/>
      <c r="I19" s="44">
        <f>F19+G19+H19</f>
        <v>0</v>
      </c>
      <c r="J19" s="39"/>
      <c r="K19" s="39"/>
      <c r="L19" s="44">
        <f>F19+J19+K19</f>
        <v>0</v>
      </c>
      <c r="M19" s="37" t="str">
        <f t="shared" ref="M19:M22" si="4">IF(G19-J19&lt;0,"동의필요","-")</f>
        <v>-</v>
      </c>
      <c r="N19" s="36"/>
      <c r="O19" s="36"/>
      <c r="P19" s="36"/>
      <c r="Q19" s="36"/>
      <c r="R19" s="37" t="str">
        <f>IF((G19+H19)=(P19+Q19),"ok","검토")</f>
        <v>ok</v>
      </c>
      <c r="S19" s="17"/>
      <c r="T19" s="8"/>
      <c r="U19" s="8"/>
      <c r="V19" s="7"/>
    </row>
    <row r="20" spans="1:22" ht="20.100000000000001" customHeight="1">
      <c r="A20" s="28"/>
      <c r="B20" s="28"/>
      <c r="C20" s="33"/>
      <c r="D20" s="34"/>
      <c r="E20" s="34"/>
      <c r="F20" s="35"/>
      <c r="G20" s="35"/>
      <c r="H20" s="35"/>
      <c r="I20" s="44">
        <f>F20+G20+H20</f>
        <v>0</v>
      </c>
      <c r="J20" s="39"/>
      <c r="K20" s="39"/>
      <c r="L20" s="44">
        <f>F20+J20+K20</f>
        <v>0</v>
      </c>
      <c r="M20" s="37" t="str">
        <f t="shared" si="4"/>
        <v>-</v>
      </c>
      <c r="N20" s="36"/>
      <c r="O20" s="36"/>
      <c r="P20" s="36"/>
      <c r="Q20" s="36"/>
      <c r="R20" s="37" t="str">
        <f>IF((G20+H20)=(P20+Q20),"ok","검토")</f>
        <v>ok</v>
      </c>
      <c r="S20" s="17"/>
      <c r="T20" s="8"/>
      <c r="U20" s="8"/>
      <c r="V20" s="7"/>
    </row>
    <row r="21" spans="1:22" ht="20.100000000000001" customHeight="1">
      <c r="A21" s="28"/>
      <c r="B21" s="28"/>
      <c r="C21" s="33"/>
      <c r="D21" s="34"/>
      <c r="E21" s="34"/>
      <c r="F21" s="35"/>
      <c r="G21" s="35"/>
      <c r="H21" s="35"/>
      <c r="I21" s="44">
        <f>F21+G21+H21</f>
        <v>0</v>
      </c>
      <c r="J21" s="39"/>
      <c r="K21" s="39"/>
      <c r="L21" s="44">
        <f>F21+J21+K21</f>
        <v>0</v>
      </c>
      <c r="M21" s="37" t="str">
        <f t="shared" si="4"/>
        <v>-</v>
      </c>
      <c r="N21" s="38"/>
      <c r="O21" s="38"/>
      <c r="P21" s="36"/>
      <c r="Q21" s="36"/>
      <c r="R21" s="37" t="str">
        <f>IF((G21+H21)=(P21+Q21),"ok","검토")</f>
        <v>ok</v>
      </c>
      <c r="S21" s="16"/>
      <c r="T21" s="8">
        <v>-100000</v>
      </c>
      <c r="U21" s="8"/>
      <c r="V21" s="7"/>
    </row>
    <row r="22" spans="1:22" ht="20.100000000000001" customHeight="1">
      <c r="A22" s="28"/>
      <c r="B22" s="28"/>
      <c r="C22" s="33"/>
      <c r="D22" s="34"/>
      <c r="E22" s="34"/>
      <c r="F22" s="35"/>
      <c r="G22" s="35"/>
      <c r="H22" s="35"/>
      <c r="I22" s="44">
        <f>F22+G22+H22</f>
        <v>0</v>
      </c>
      <c r="J22" s="39"/>
      <c r="K22" s="39"/>
      <c r="L22" s="44">
        <f>F22+J22+K22</f>
        <v>0</v>
      </c>
      <c r="M22" s="37" t="str">
        <f t="shared" si="4"/>
        <v>-</v>
      </c>
      <c r="N22" s="38"/>
      <c r="O22" s="38"/>
      <c r="P22" s="36"/>
      <c r="Q22" s="36"/>
      <c r="R22" s="37" t="str">
        <f>IF((G22+H22)=(P22+Q22),"ok","검토")</f>
        <v>ok</v>
      </c>
      <c r="S22" s="16"/>
      <c r="T22" s="8"/>
      <c r="U22" s="8">
        <v>1000000</v>
      </c>
      <c r="V22" s="7"/>
    </row>
    <row r="23" spans="1:22" ht="20.100000000000001" customHeight="1">
      <c r="A23" s="28"/>
      <c r="B23" s="28"/>
      <c r="C23" s="33"/>
      <c r="D23" s="34"/>
      <c r="E23" s="34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40"/>
      <c r="S23" s="18"/>
      <c r="T23" s="4"/>
      <c r="U23" s="4"/>
      <c r="V23" s="2"/>
    </row>
    <row r="24" spans="1:22" ht="20.100000000000001" customHeight="1">
      <c r="A24" s="28"/>
      <c r="B24" s="28"/>
      <c r="C24" s="33"/>
      <c r="D24" s="34"/>
      <c r="E24" s="34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40"/>
      <c r="S24" s="18"/>
      <c r="T24" s="4"/>
      <c r="U24" s="4"/>
      <c r="V24" s="2"/>
    </row>
    <row r="25" spans="1:22" ht="20.100000000000001" customHeight="1">
      <c r="A25" s="28"/>
      <c r="B25" s="28"/>
      <c r="C25" s="33"/>
      <c r="D25" s="34"/>
      <c r="E25" s="34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40"/>
      <c r="S25" s="18"/>
      <c r="T25" s="4"/>
      <c r="U25" s="4"/>
      <c r="V25" s="2"/>
    </row>
    <row r="26" spans="1:22" ht="20.100000000000001" customHeight="1">
      <c r="A26" s="28"/>
      <c r="B26" s="28"/>
      <c r="C26" s="41"/>
      <c r="D26" s="28"/>
      <c r="E26" s="28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3"/>
      <c r="S26" s="19"/>
      <c r="T26" s="6"/>
      <c r="U26" s="6"/>
      <c r="V26" s="5"/>
    </row>
    <row r="27" spans="1:22" ht="20.100000000000001" customHeight="1">
      <c r="A27" s="28"/>
      <c r="B27" s="28"/>
      <c r="C27" s="41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41"/>
      <c r="S27" s="20"/>
      <c r="T27" s="5"/>
      <c r="U27" s="5"/>
      <c r="V27" s="5"/>
    </row>
    <row r="28" spans="1:22" ht="20.100000000000001" customHeight="1">
      <c r="A28" s="28"/>
      <c r="B28" s="28"/>
      <c r="C28" s="41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41"/>
      <c r="S28" s="20"/>
      <c r="T28" s="5"/>
      <c r="U28" s="5"/>
      <c r="V28" s="5"/>
    </row>
    <row r="29" spans="1:22" ht="20.100000000000001" customHeight="1">
      <c r="A29" s="28"/>
      <c r="B29" s="28"/>
      <c r="C29" s="41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41"/>
      <c r="S29" s="20"/>
      <c r="T29" s="5"/>
      <c r="U29" s="5"/>
      <c r="V29" s="5"/>
    </row>
    <row r="30" spans="1:22" ht="20.100000000000001" customHeight="1">
      <c r="A30" s="28"/>
      <c r="B30" s="28"/>
      <c r="C30" s="41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41"/>
      <c r="S30" s="20"/>
      <c r="T30" s="5"/>
      <c r="U30" s="5"/>
      <c r="V30" s="5"/>
    </row>
    <row r="31" spans="1:22" ht="20.100000000000001" customHeight="1">
      <c r="A31" s="28"/>
      <c r="B31" s="28"/>
      <c r="C31" s="41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41"/>
      <c r="S31" s="20"/>
      <c r="T31" s="5"/>
      <c r="U31" s="5"/>
      <c r="V31" s="5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showGridLines="0" view="pageBreakPreview" zoomScale="85" zoomScaleNormal="90" zoomScaleSheetLayoutView="85" workbookViewId="0">
      <selection sqref="A1:N1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0.7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83" t="s">
        <v>25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22" ht="22.5" customHeight="1">
      <c r="A2" s="14" t="s">
        <v>24</v>
      </c>
      <c r="B2" s="14"/>
    </row>
    <row r="3" spans="1:22" ht="16.5" customHeight="1">
      <c r="N3" s="45" t="s">
        <v>19</v>
      </c>
    </row>
    <row r="4" spans="1:22" ht="27.75" customHeight="1">
      <c r="A4" s="85" t="s">
        <v>10</v>
      </c>
      <c r="B4" s="85"/>
      <c r="C4" s="86" t="s">
        <v>11</v>
      </c>
      <c r="D4" s="85" t="s">
        <v>9</v>
      </c>
      <c r="E4" s="85" t="s">
        <v>8</v>
      </c>
      <c r="F4" s="86" t="s">
        <v>20</v>
      </c>
      <c r="G4" s="87" t="s">
        <v>21</v>
      </c>
      <c r="H4" s="88"/>
      <c r="I4" s="86" t="s">
        <v>15</v>
      </c>
      <c r="J4" s="87" t="s">
        <v>22</v>
      </c>
      <c r="K4" s="88"/>
      <c r="L4" s="86" t="s">
        <v>16</v>
      </c>
      <c r="M4" s="89" t="s">
        <v>17</v>
      </c>
      <c r="N4" s="85" t="s">
        <v>12</v>
      </c>
      <c r="O4" s="91" t="s">
        <v>13</v>
      </c>
      <c r="P4" s="88" t="s">
        <v>18</v>
      </c>
      <c r="Q4" s="88"/>
      <c r="R4" s="88"/>
      <c r="S4" s="13"/>
      <c r="T4" s="93" t="s">
        <v>0</v>
      </c>
      <c r="U4" s="94"/>
      <c r="V4" s="82" t="s">
        <v>3</v>
      </c>
    </row>
    <row r="5" spans="1:22" ht="14.25" customHeight="1">
      <c r="A5" s="85"/>
      <c r="B5" s="85"/>
      <c r="C5" s="86"/>
      <c r="D5" s="85"/>
      <c r="E5" s="85"/>
      <c r="F5" s="85"/>
      <c r="G5" s="47" t="s">
        <v>1</v>
      </c>
      <c r="H5" s="47" t="s">
        <v>2</v>
      </c>
      <c r="I5" s="85"/>
      <c r="J5" s="47" t="s">
        <v>1</v>
      </c>
      <c r="K5" s="47" t="s">
        <v>2</v>
      </c>
      <c r="L5" s="85"/>
      <c r="M5" s="90"/>
      <c r="N5" s="85"/>
      <c r="O5" s="92"/>
      <c r="P5" s="47" t="s">
        <v>6</v>
      </c>
      <c r="Q5" s="47" t="s">
        <v>4</v>
      </c>
      <c r="R5" s="47" t="s">
        <v>7</v>
      </c>
      <c r="S5" s="13"/>
      <c r="T5" s="48" t="s">
        <v>1</v>
      </c>
      <c r="U5" s="48" t="s">
        <v>2</v>
      </c>
      <c r="V5" s="82"/>
    </row>
    <row r="6" spans="1:22" ht="20.100000000000001" customHeight="1">
      <c r="A6" s="21"/>
      <c r="B6" s="22" t="s">
        <v>5</v>
      </c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5"/>
      <c r="T6" s="3"/>
      <c r="U6" s="3"/>
      <c r="V6" s="46"/>
    </row>
    <row r="7" spans="1:22" ht="20.100000000000001" customHeight="1">
      <c r="A7" s="25"/>
      <c r="B7" s="26"/>
      <c r="C7" s="26"/>
      <c r="D7" s="26"/>
      <c r="E7" s="26"/>
      <c r="F7" s="27">
        <f t="shared" ref="F7:L7" si="0">F8+F13</f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-1340000</v>
      </c>
      <c r="K7" s="27">
        <f t="shared" si="0"/>
        <v>750000</v>
      </c>
      <c r="L7" s="27">
        <f t="shared" si="0"/>
        <v>-590000</v>
      </c>
      <c r="M7" s="27"/>
      <c r="N7" s="27"/>
      <c r="O7" s="27"/>
      <c r="P7" s="27"/>
      <c r="Q7" s="27"/>
      <c r="R7" s="26"/>
      <c r="S7" s="16"/>
      <c r="T7" s="9">
        <f>T8+T13</f>
        <v>-200000</v>
      </c>
      <c r="U7" s="9">
        <f>U8+U13</f>
        <v>2000000</v>
      </c>
      <c r="V7" s="9"/>
    </row>
    <row r="8" spans="1:22" ht="20.100000000000001" customHeight="1">
      <c r="A8" s="28"/>
      <c r="B8" s="29"/>
      <c r="C8" s="30"/>
      <c r="D8" s="31"/>
      <c r="E8" s="31"/>
      <c r="F8" s="32">
        <f t="shared" ref="F8:L8" si="1">SUM(F9:F12)</f>
        <v>0</v>
      </c>
      <c r="G8" s="32">
        <f t="shared" si="1"/>
        <v>0</v>
      </c>
      <c r="H8" s="32">
        <f t="shared" si="1"/>
        <v>0</v>
      </c>
      <c r="I8" s="32">
        <f t="shared" si="1"/>
        <v>0</v>
      </c>
      <c r="J8" s="32">
        <f t="shared" si="1"/>
        <v>-1340000</v>
      </c>
      <c r="K8" s="32">
        <f t="shared" si="1"/>
        <v>750000</v>
      </c>
      <c r="L8" s="32">
        <f t="shared" si="1"/>
        <v>-590000</v>
      </c>
      <c r="M8" s="32"/>
      <c r="N8" s="32"/>
      <c r="O8" s="32"/>
      <c r="P8" s="32"/>
      <c r="Q8" s="32"/>
      <c r="R8" s="30"/>
      <c r="S8" s="16"/>
      <c r="T8" s="11">
        <f>SUM(T9:T12)</f>
        <v>-100000</v>
      </c>
      <c r="U8" s="11">
        <f>SUM(U9:U12)</f>
        <v>1000000</v>
      </c>
      <c r="V8" s="11"/>
    </row>
    <row r="9" spans="1:22" ht="20.100000000000001" customHeight="1">
      <c r="A9" s="28"/>
      <c r="B9" s="28"/>
      <c r="C9" s="33"/>
      <c r="D9" s="34"/>
      <c r="E9" s="34"/>
      <c r="F9" s="35"/>
      <c r="G9" s="35"/>
      <c r="H9" s="35"/>
      <c r="I9" s="44">
        <f>F9+G9+H9</f>
        <v>0</v>
      </c>
      <c r="J9" s="36">
        <v>-740000</v>
      </c>
      <c r="K9" s="38"/>
      <c r="L9" s="44">
        <f>F9+J9+K9</f>
        <v>-740000</v>
      </c>
      <c r="M9" s="37" t="str">
        <f>IF(G9-J9&lt;0,"동의필요","-")</f>
        <v>-</v>
      </c>
      <c r="N9" s="36"/>
      <c r="O9" s="36"/>
      <c r="P9" s="36"/>
      <c r="Q9" s="36"/>
      <c r="R9" s="37" t="str">
        <f>IF((G9+H9)=(P9+Q9),"ok","검토")</f>
        <v>ok</v>
      </c>
      <c r="S9" s="17"/>
      <c r="T9" s="8"/>
      <c r="U9" s="8"/>
      <c r="V9" s="7"/>
    </row>
    <row r="10" spans="1:22" ht="20.100000000000001" customHeight="1">
      <c r="A10" s="28"/>
      <c r="B10" s="28"/>
      <c r="C10" s="33"/>
      <c r="D10" s="34"/>
      <c r="E10" s="34"/>
      <c r="F10" s="35"/>
      <c r="G10" s="35"/>
      <c r="H10" s="35"/>
      <c r="I10" s="44">
        <f>F10+G10+H10</f>
        <v>0</v>
      </c>
      <c r="J10" s="36"/>
      <c r="K10" s="38">
        <v>750000</v>
      </c>
      <c r="L10" s="44">
        <f>F10+J10+K10</f>
        <v>750000</v>
      </c>
      <c r="M10" s="37" t="str">
        <f t="shared" ref="M10:M12" si="2">IF(G10-J10&lt;0,"동의필요","-")</f>
        <v>-</v>
      </c>
      <c r="N10" s="36"/>
      <c r="O10" s="36"/>
      <c r="P10" s="36"/>
      <c r="Q10" s="36"/>
      <c r="R10" s="37" t="str">
        <f>IF((G10+H10)=(P10+Q10),"ok","검토")</f>
        <v>ok</v>
      </c>
      <c r="S10" s="17"/>
      <c r="T10" s="8"/>
      <c r="U10" s="8"/>
      <c r="V10" s="7"/>
    </row>
    <row r="11" spans="1:22" ht="20.100000000000001" customHeight="1">
      <c r="A11" s="28"/>
      <c r="B11" s="28"/>
      <c r="C11" s="33"/>
      <c r="D11" s="34"/>
      <c r="E11" s="34"/>
      <c r="F11" s="35"/>
      <c r="G11" s="35"/>
      <c r="H11" s="35"/>
      <c r="I11" s="44">
        <f>F11+G11+H11</f>
        <v>0</v>
      </c>
      <c r="J11" s="36">
        <v>-600000</v>
      </c>
      <c r="K11" s="38"/>
      <c r="L11" s="44">
        <f>F11+J11+K11</f>
        <v>-600000</v>
      </c>
      <c r="M11" s="37" t="str">
        <f t="shared" si="2"/>
        <v>-</v>
      </c>
      <c r="N11" s="38"/>
      <c r="O11" s="38"/>
      <c r="P11" s="36"/>
      <c r="Q11" s="36"/>
      <c r="R11" s="37" t="str">
        <f>IF((G11+H11)=(P11+Q11),"ok","검토")</f>
        <v>ok</v>
      </c>
      <c r="S11" s="16"/>
      <c r="T11" s="8">
        <v>-100000</v>
      </c>
      <c r="U11" s="8"/>
      <c r="V11" s="7"/>
    </row>
    <row r="12" spans="1:22" ht="20.100000000000001" customHeight="1">
      <c r="A12" s="28"/>
      <c r="B12" s="28"/>
      <c r="C12" s="33"/>
      <c r="D12" s="34"/>
      <c r="E12" s="34"/>
      <c r="F12" s="35"/>
      <c r="G12" s="35"/>
      <c r="H12" s="35"/>
      <c r="I12" s="44">
        <f>F12+G12+H12</f>
        <v>0</v>
      </c>
      <c r="J12" s="36"/>
      <c r="K12" s="38"/>
      <c r="L12" s="44">
        <f>F12+J12+K12</f>
        <v>0</v>
      </c>
      <c r="M12" s="37" t="str">
        <f t="shared" si="2"/>
        <v>-</v>
      </c>
      <c r="N12" s="38"/>
      <c r="O12" s="38"/>
      <c r="P12" s="36"/>
      <c r="Q12" s="36"/>
      <c r="R12" s="37" t="str">
        <f>IF((G12+H12)=(P12+Q12),"ok","검토")</f>
        <v>ok</v>
      </c>
      <c r="S12" s="16"/>
      <c r="T12" s="8"/>
      <c r="U12" s="8">
        <v>1000000</v>
      </c>
      <c r="V12" s="7"/>
    </row>
    <row r="13" spans="1:22" ht="20.100000000000001" customHeight="1">
      <c r="A13" s="28"/>
      <c r="B13" s="29"/>
      <c r="C13" s="30"/>
      <c r="D13" s="31"/>
      <c r="E13" s="31"/>
      <c r="F13" s="32">
        <f>SUM(F14:F17)</f>
        <v>0</v>
      </c>
      <c r="G13" s="32">
        <f>SUM(G14:G17)</f>
        <v>0</v>
      </c>
      <c r="H13" s="32">
        <f>SUM(H14:H17)</f>
        <v>0</v>
      </c>
      <c r="I13" s="32">
        <f>SUM(I14:I17)</f>
        <v>0</v>
      </c>
      <c r="J13" s="32"/>
      <c r="K13" s="32"/>
      <c r="L13" s="32"/>
      <c r="M13" s="32"/>
      <c r="N13" s="32"/>
      <c r="O13" s="32"/>
      <c r="P13" s="32"/>
      <c r="Q13" s="32"/>
      <c r="R13" s="30"/>
      <c r="S13" s="16"/>
      <c r="T13" s="11">
        <f>SUM(T14:T17)</f>
        <v>-100000</v>
      </c>
      <c r="U13" s="11">
        <f>SUM(U14:U17)</f>
        <v>1000000</v>
      </c>
      <c r="V13" s="11"/>
    </row>
    <row r="14" spans="1:22" ht="20.100000000000001" customHeight="1">
      <c r="A14" s="28"/>
      <c r="B14" s="28"/>
      <c r="C14" s="33"/>
      <c r="D14" s="34"/>
      <c r="E14" s="34"/>
      <c r="F14" s="35"/>
      <c r="G14" s="35"/>
      <c r="H14" s="35"/>
      <c r="I14" s="44">
        <f>F14+G14+H14</f>
        <v>0</v>
      </c>
      <c r="J14" s="39"/>
      <c r="K14" s="39"/>
      <c r="L14" s="44">
        <f>F14+J14+K14</f>
        <v>0</v>
      </c>
      <c r="M14" s="37" t="str">
        <f t="shared" ref="M14:M17" si="3">IF(G14-J14&lt;0,"동의필요","-")</f>
        <v>-</v>
      </c>
      <c r="N14" s="36"/>
      <c r="O14" s="36"/>
      <c r="P14" s="36"/>
      <c r="Q14" s="36"/>
      <c r="R14" s="37" t="str">
        <f>IF((G14+H14)=(P14+Q14),"ok","검토")</f>
        <v>ok</v>
      </c>
      <c r="S14" s="17"/>
      <c r="T14" s="8"/>
      <c r="U14" s="8"/>
      <c r="V14" s="7"/>
    </row>
    <row r="15" spans="1:22" ht="20.100000000000001" customHeight="1">
      <c r="A15" s="28"/>
      <c r="B15" s="28"/>
      <c r="C15" s="33"/>
      <c r="D15" s="34"/>
      <c r="E15" s="34"/>
      <c r="F15" s="35"/>
      <c r="G15" s="35"/>
      <c r="H15" s="35"/>
      <c r="I15" s="44">
        <f>F15+G15+H15</f>
        <v>0</v>
      </c>
      <c r="J15" s="39"/>
      <c r="K15" s="39"/>
      <c r="L15" s="44">
        <f>F15+J15+K15</f>
        <v>0</v>
      </c>
      <c r="M15" s="37" t="str">
        <f t="shared" si="3"/>
        <v>-</v>
      </c>
      <c r="N15" s="36"/>
      <c r="O15" s="36"/>
      <c r="P15" s="36"/>
      <c r="Q15" s="36"/>
      <c r="R15" s="37" t="str">
        <f>IF((G15+H15)=(P15+Q15),"ok","검토")</f>
        <v>ok</v>
      </c>
      <c r="S15" s="17"/>
      <c r="T15" s="8"/>
      <c r="U15" s="8"/>
      <c r="V15" s="7"/>
    </row>
    <row r="16" spans="1:22" ht="20.100000000000001" customHeight="1">
      <c r="A16" s="28"/>
      <c r="B16" s="28"/>
      <c r="C16" s="33"/>
      <c r="D16" s="34"/>
      <c r="E16" s="34"/>
      <c r="F16" s="35"/>
      <c r="G16" s="35"/>
      <c r="H16" s="35"/>
      <c r="I16" s="44">
        <f>F16+G16+H16</f>
        <v>0</v>
      </c>
      <c r="J16" s="39"/>
      <c r="K16" s="39"/>
      <c r="L16" s="44">
        <f>F16+J16+K16</f>
        <v>0</v>
      </c>
      <c r="M16" s="37" t="str">
        <f t="shared" si="3"/>
        <v>-</v>
      </c>
      <c r="N16" s="38"/>
      <c r="O16" s="38"/>
      <c r="P16" s="36"/>
      <c r="Q16" s="36"/>
      <c r="R16" s="37" t="str">
        <f>IF((G16+H16)=(P16+Q16),"ok","검토")</f>
        <v>ok</v>
      </c>
      <c r="S16" s="16"/>
      <c r="T16" s="8">
        <v>-100000</v>
      </c>
      <c r="U16" s="8"/>
      <c r="V16" s="7"/>
    </row>
    <row r="17" spans="1:22" ht="20.100000000000001" customHeight="1">
      <c r="A17" s="28"/>
      <c r="B17" s="28"/>
      <c r="C17" s="33"/>
      <c r="D17" s="34"/>
      <c r="E17" s="34"/>
      <c r="F17" s="35"/>
      <c r="G17" s="35"/>
      <c r="H17" s="35"/>
      <c r="I17" s="44">
        <f>F17+G17+H17</f>
        <v>0</v>
      </c>
      <c r="J17" s="39"/>
      <c r="K17" s="39"/>
      <c r="L17" s="44">
        <f>F17+J17+K17</f>
        <v>0</v>
      </c>
      <c r="M17" s="37" t="str">
        <f t="shared" si="3"/>
        <v>-</v>
      </c>
      <c r="N17" s="38"/>
      <c r="O17" s="38"/>
      <c r="P17" s="36"/>
      <c r="Q17" s="36"/>
      <c r="R17" s="37" t="str">
        <f>IF((G17+H17)=(P17+Q17),"ok","검토")</f>
        <v>ok</v>
      </c>
      <c r="S17" s="16"/>
      <c r="T17" s="8"/>
      <c r="U17" s="8">
        <v>1000000</v>
      </c>
      <c r="V17" s="7"/>
    </row>
    <row r="18" spans="1:22" ht="20.100000000000001" customHeight="1">
      <c r="A18" s="28"/>
      <c r="B18" s="29"/>
      <c r="C18" s="30"/>
      <c r="D18" s="31"/>
      <c r="E18" s="31"/>
      <c r="F18" s="32">
        <f>SUM(F19:F22)</f>
        <v>0</v>
      </c>
      <c r="G18" s="32">
        <f>SUM(G19:G22)</f>
        <v>0</v>
      </c>
      <c r="H18" s="32">
        <f>SUM(H19:H22)</f>
        <v>0</v>
      </c>
      <c r="I18" s="32">
        <f>SUM(I19:I22)</f>
        <v>0</v>
      </c>
      <c r="J18" s="32"/>
      <c r="K18" s="32"/>
      <c r="L18" s="32"/>
      <c r="M18" s="32"/>
      <c r="N18" s="32"/>
      <c r="O18" s="32"/>
      <c r="P18" s="32"/>
      <c r="Q18" s="32"/>
      <c r="R18" s="30"/>
      <c r="S18" s="16"/>
      <c r="T18" s="11">
        <f>SUM(T19:T22)</f>
        <v>-100000</v>
      </c>
      <c r="U18" s="11">
        <f>SUM(U19:U22)</f>
        <v>1000000</v>
      </c>
      <c r="V18" s="11"/>
    </row>
    <row r="19" spans="1:22" ht="20.100000000000001" customHeight="1">
      <c r="A19" s="28"/>
      <c r="B19" s="28"/>
      <c r="C19" s="33"/>
      <c r="D19" s="34"/>
      <c r="E19" s="34"/>
      <c r="F19" s="35"/>
      <c r="G19" s="35"/>
      <c r="H19" s="35"/>
      <c r="I19" s="44">
        <f>F19+G19+H19</f>
        <v>0</v>
      </c>
      <c r="J19" s="39"/>
      <c r="K19" s="39"/>
      <c r="L19" s="44">
        <f>F19+J19+K19</f>
        <v>0</v>
      </c>
      <c r="M19" s="37" t="str">
        <f t="shared" ref="M19:M22" si="4">IF(G19-J19&lt;0,"동의필요","-")</f>
        <v>-</v>
      </c>
      <c r="N19" s="36"/>
      <c r="O19" s="36"/>
      <c r="P19" s="36"/>
      <c r="Q19" s="36"/>
      <c r="R19" s="37" t="str">
        <f>IF((G19+H19)=(P19+Q19),"ok","검토")</f>
        <v>ok</v>
      </c>
      <c r="S19" s="17"/>
      <c r="T19" s="8"/>
      <c r="U19" s="8"/>
      <c r="V19" s="7"/>
    </row>
    <row r="20" spans="1:22" ht="20.100000000000001" customHeight="1">
      <c r="A20" s="28"/>
      <c r="B20" s="28"/>
      <c r="C20" s="33"/>
      <c r="D20" s="34"/>
      <c r="E20" s="34"/>
      <c r="F20" s="35"/>
      <c r="G20" s="35"/>
      <c r="H20" s="35"/>
      <c r="I20" s="44">
        <f>F20+G20+H20</f>
        <v>0</v>
      </c>
      <c r="J20" s="39"/>
      <c r="K20" s="39"/>
      <c r="L20" s="44">
        <f>F20+J20+K20</f>
        <v>0</v>
      </c>
      <c r="M20" s="37" t="str">
        <f t="shared" si="4"/>
        <v>-</v>
      </c>
      <c r="N20" s="36"/>
      <c r="O20" s="36"/>
      <c r="P20" s="36"/>
      <c r="Q20" s="36"/>
      <c r="R20" s="37" t="str">
        <f>IF((G20+H20)=(P20+Q20),"ok","검토")</f>
        <v>ok</v>
      </c>
      <c r="S20" s="17"/>
      <c r="T20" s="8"/>
      <c r="U20" s="8"/>
      <c r="V20" s="7"/>
    </row>
    <row r="21" spans="1:22" ht="20.100000000000001" customHeight="1">
      <c r="A21" s="28"/>
      <c r="B21" s="28"/>
      <c r="C21" s="33"/>
      <c r="D21" s="34"/>
      <c r="E21" s="34"/>
      <c r="F21" s="35"/>
      <c r="G21" s="35"/>
      <c r="H21" s="35"/>
      <c r="I21" s="44">
        <f>F21+G21+H21</f>
        <v>0</v>
      </c>
      <c r="J21" s="39"/>
      <c r="K21" s="39"/>
      <c r="L21" s="44">
        <f>F21+J21+K21</f>
        <v>0</v>
      </c>
      <c r="M21" s="37" t="str">
        <f t="shared" si="4"/>
        <v>-</v>
      </c>
      <c r="N21" s="38"/>
      <c r="O21" s="38"/>
      <c r="P21" s="36"/>
      <c r="Q21" s="36"/>
      <c r="R21" s="37" t="str">
        <f>IF((G21+H21)=(P21+Q21),"ok","검토")</f>
        <v>ok</v>
      </c>
      <c r="S21" s="16"/>
      <c r="T21" s="8">
        <v>-100000</v>
      </c>
      <c r="U21" s="8"/>
      <c r="V21" s="7"/>
    </row>
    <row r="22" spans="1:22" ht="20.100000000000001" customHeight="1">
      <c r="A22" s="28"/>
      <c r="B22" s="28"/>
      <c r="C22" s="33"/>
      <c r="D22" s="34"/>
      <c r="E22" s="34"/>
      <c r="F22" s="35"/>
      <c r="G22" s="35"/>
      <c r="H22" s="35"/>
      <c r="I22" s="44">
        <f>F22+G22+H22</f>
        <v>0</v>
      </c>
      <c r="J22" s="39"/>
      <c r="K22" s="39"/>
      <c r="L22" s="44">
        <f>F22+J22+K22</f>
        <v>0</v>
      </c>
      <c r="M22" s="37" t="str">
        <f t="shared" si="4"/>
        <v>-</v>
      </c>
      <c r="N22" s="38"/>
      <c r="O22" s="38"/>
      <c r="P22" s="36"/>
      <c r="Q22" s="36"/>
      <c r="R22" s="37" t="str">
        <f>IF((G22+H22)=(P22+Q22),"ok","검토")</f>
        <v>ok</v>
      </c>
      <c r="S22" s="16"/>
      <c r="T22" s="8"/>
      <c r="U22" s="8">
        <v>1000000</v>
      </c>
      <c r="V22" s="7"/>
    </row>
    <row r="23" spans="1:22" ht="20.100000000000001" customHeight="1">
      <c r="A23" s="28"/>
      <c r="B23" s="28"/>
      <c r="C23" s="33"/>
      <c r="D23" s="34"/>
      <c r="E23" s="34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40"/>
      <c r="S23" s="18"/>
      <c r="T23" s="4"/>
      <c r="U23" s="4"/>
      <c r="V23" s="2"/>
    </row>
    <row r="24" spans="1:22" ht="20.100000000000001" customHeight="1">
      <c r="A24" s="28"/>
      <c r="B24" s="28"/>
      <c r="C24" s="33"/>
      <c r="D24" s="34"/>
      <c r="E24" s="34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40"/>
      <c r="S24" s="18"/>
      <c r="T24" s="4"/>
      <c r="U24" s="4"/>
      <c r="V24" s="2"/>
    </row>
    <row r="25" spans="1:22" ht="20.100000000000001" customHeight="1">
      <c r="A25" s="28"/>
      <c r="B25" s="28"/>
      <c r="C25" s="33"/>
      <c r="D25" s="34"/>
      <c r="E25" s="34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40"/>
      <c r="S25" s="18"/>
      <c r="T25" s="4"/>
      <c r="U25" s="4"/>
      <c r="V25" s="2"/>
    </row>
    <row r="26" spans="1:22" ht="20.100000000000001" customHeight="1">
      <c r="A26" s="28"/>
      <c r="B26" s="28"/>
      <c r="C26" s="41"/>
      <c r="D26" s="28"/>
      <c r="E26" s="28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3"/>
      <c r="S26" s="19"/>
      <c r="T26" s="6"/>
      <c r="U26" s="6"/>
      <c r="V26" s="5"/>
    </row>
    <row r="27" spans="1:22" ht="20.100000000000001" customHeight="1">
      <c r="A27" s="28"/>
      <c r="B27" s="28"/>
      <c r="C27" s="41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41"/>
      <c r="S27" s="20"/>
      <c r="T27" s="5"/>
      <c r="U27" s="5"/>
      <c r="V27" s="5"/>
    </row>
    <row r="28" spans="1:22" ht="20.100000000000001" customHeight="1">
      <c r="A28" s="28"/>
      <c r="B28" s="28"/>
      <c r="C28" s="41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41"/>
      <c r="S28" s="20"/>
      <c r="T28" s="5"/>
      <c r="U28" s="5"/>
      <c r="V28" s="5"/>
    </row>
    <row r="29" spans="1:22" ht="20.100000000000001" customHeight="1">
      <c r="A29" s="28"/>
      <c r="B29" s="28"/>
      <c r="C29" s="41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41"/>
      <c r="S29" s="20"/>
      <c r="T29" s="5"/>
      <c r="U29" s="5"/>
      <c r="V29" s="5"/>
    </row>
    <row r="30" spans="1:22" ht="20.100000000000001" customHeight="1">
      <c r="A30" s="28"/>
      <c r="B30" s="28"/>
      <c r="C30" s="41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41"/>
      <c r="S30" s="20"/>
      <c r="T30" s="5"/>
      <c r="U30" s="5"/>
      <c r="V30" s="5"/>
    </row>
    <row r="31" spans="1:22" ht="20.100000000000001" customHeight="1">
      <c r="A31" s="28"/>
      <c r="B31" s="28"/>
      <c r="C31" s="41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41"/>
      <c r="S31" s="20"/>
      <c r="T31" s="5"/>
      <c r="U31" s="5"/>
      <c r="V31" s="5"/>
    </row>
  </sheetData>
  <mergeCells count="16"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M4:M5"/>
    <mergeCell ref="N4:N5"/>
    <mergeCell ref="O4:O5"/>
    <mergeCell ref="P4:R4"/>
    <mergeCell ref="T4:U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91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showGridLines="0" tabSelected="1" view="pageBreakPreview" zoomScale="80" zoomScaleSheetLayoutView="80" workbookViewId="0">
      <pane xSplit="3" ySplit="5" topLeftCell="D6" activePane="bottomRight" state="frozen"/>
      <selection activeCell="F7" sqref="F7"/>
      <selection pane="topRight" activeCell="F7" sqref="F7"/>
      <selection pane="bottomLeft" activeCell="F7" sqref="F7"/>
      <selection pane="bottomRight" activeCell="G17" sqref="G17"/>
    </sheetView>
  </sheetViews>
  <sheetFormatPr defaultColWidth="8.75" defaultRowHeight="13.5"/>
  <cols>
    <col min="1" max="1" width="3.25" style="67" customWidth="1"/>
    <col min="2" max="2" width="4.75" style="67" customWidth="1"/>
    <col min="3" max="3" width="13.125" style="68" customWidth="1"/>
    <col min="4" max="4" width="14.25" style="67" customWidth="1"/>
    <col min="5" max="5" width="30.125" style="67" customWidth="1"/>
    <col min="6" max="6" width="12" style="67" customWidth="1"/>
    <col min="7" max="7" width="11.75" style="67" customWidth="1"/>
    <col min="8" max="8" width="10.875" style="67" customWidth="1"/>
    <col min="9" max="9" width="11" style="67" customWidth="1"/>
    <col min="10" max="10" width="38.375" style="67" customWidth="1"/>
    <col min="11" max="11" width="9.25" style="67" hidden="1" customWidth="1"/>
    <col min="12" max="12" width="8.75" style="67" hidden="1" customWidth="1"/>
    <col min="13" max="16384" width="8.75" style="67"/>
  </cols>
  <sheetData>
    <row r="1" spans="1:12" ht="29.25" customHeight="1">
      <c r="A1" s="83" t="s">
        <v>63</v>
      </c>
      <c r="B1" s="84"/>
      <c r="C1" s="84"/>
      <c r="D1" s="84"/>
      <c r="E1" s="84"/>
      <c r="F1" s="84"/>
      <c r="G1" s="84"/>
      <c r="H1" s="84"/>
      <c r="I1" s="84"/>
      <c r="J1" s="84"/>
    </row>
    <row r="2" spans="1:12" ht="22.5" customHeight="1">
      <c r="A2" s="14" t="s">
        <v>52</v>
      </c>
      <c r="B2" s="14"/>
    </row>
    <row r="3" spans="1:12" ht="16.5" customHeight="1">
      <c r="J3" s="80" t="s">
        <v>61</v>
      </c>
    </row>
    <row r="4" spans="1:12" ht="27.75" customHeight="1">
      <c r="A4" s="85" t="s">
        <v>53</v>
      </c>
      <c r="B4" s="85"/>
      <c r="C4" s="86" t="s">
        <v>30</v>
      </c>
      <c r="D4" s="85" t="s">
        <v>9</v>
      </c>
      <c r="E4" s="85" t="s">
        <v>51</v>
      </c>
      <c r="F4" s="95" t="s">
        <v>65</v>
      </c>
      <c r="G4" s="95" t="s">
        <v>60</v>
      </c>
      <c r="H4" s="95" t="s">
        <v>64</v>
      </c>
      <c r="I4" s="95" t="s">
        <v>66</v>
      </c>
      <c r="J4" s="95" t="s">
        <v>62</v>
      </c>
      <c r="K4" s="79"/>
      <c r="L4" s="82" t="s">
        <v>3</v>
      </c>
    </row>
    <row r="5" spans="1:12" ht="14.25" customHeight="1">
      <c r="A5" s="85"/>
      <c r="B5" s="85"/>
      <c r="C5" s="86"/>
      <c r="D5" s="85"/>
      <c r="E5" s="85"/>
      <c r="F5" s="96"/>
      <c r="G5" s="96"/>
      <c r="H5" s="96"/>
      <c r="I5" s="97"/>
      <c r="J5" s="97"/>
      <c r="K5" s="70" t="s">
        <v>49</v>
      </c>
      <c r="L5" s="82"/>
    </row>
    <row r="6" spans="1:12" ht="28.5" customHeight="1">
      <c r="A6" s="21"/>
      <c r="B6" s="22" t="s">
        <v>5</v>
      </c>
      <c r="C6" s="23"/>
      <c r="D6" s="23"/>
      <c r="E6" s="23"/>
      <c r="F6" s="23"/>
      <c r="G6" s="23"/>
      <c r="H6" s="23"/>
      <c r="I6" s="23"/>
      <c r="J6" s="23"/>
      <c r="K6" s="3"/>
      <c r="L6" s="69"/>
    </row>
    <row r="7" spans="1:12" ht="28.5" customHeight="1">
      <c r="A7" s="71" t="s">
        <v>54</v>
      </c>
      <c r="B7" s="75"/>
      <c r="C7" s="75"/>
      <c r="D7" s="75"/>
      <c r="E7" s="75"/>
      <c r="F7" s="75"/>
      <c r="G7" s="75"/>
      <c r="H7" s="75"/>
      <c r="I7" s="75"/>
      <c r="J7" s="75"/>
      <c r="K7" s="9" t="e">
        <f>K8+#REF!</f>
        <v>#REF!</v>
      </c>
      <c r="L7" s="9"/>
    </row>
    <row r="8" spans="1:12" ht="40.5" customHeight="1">
      <c r="A8" s="28"/>
      <c r="B8" s="73" t="s">
        <v>55</v>
      </c>
      <c r="C8" s="77"/>
      <c r="D8" s="74"/>
      <c r="E8" s="77" t="s">
        <v>56</v>
      </c>
      <c r="F8" s="77">
        <v>50000</v>
      </c>
      <c r="G8" s="77">
        <v>35000</v>
      </c>
      <c r="H8" s="77"/>
      <c r="I8" s="77">
        <v>15000</v>
      </c>
      <c r="J8" s="81" t="s">
        <v>69</v>
      </c>
      <c r="K8" s="72">
        <f>SUM(K9:K9)</f>
        <v>0</v>
      </c>
      <c r="L8" s="72"/>
    </row>
    <row r="9" spans="1:12" ht="35.25" customHeight="1">
      <c r="A9" s="28"/>
      <c r="B9" s="28"/>
      <c r="C9" s="33"/>
      <c r="D9" s="23" t="s">
        <v>57</v>
      </c>
      <c r="E9" s="98" t="s">
        <v>59</v>
      </c>
      <c r="F9" s="99">
        <v>50000</v>
      </c>
      <c r="G9" s="99">
        <v>35000</v>
      </c>
      <c r="H9" s="100"/>
      <c r="I9" s="99">
        <v>15000</v>
      </c>
      <c r="J9" s="49"/>
      <c r="K9" s="8"/>
      <c r="L9" s="7"/>
    </row>
    <row r="10" spans="1:12" ht="36.75" customHeight="1"/>
    <row r="11" spans="1:12" ht="22.5" customHeight="1">
      <c r="A11" s="14" t="s">
        <v>58</v>
      </c>
      <c r="B11" s="14"/>
    </row>
    <row r="12" spans="1:12" ht="16.5" customHeight="1"/>
    <row r="13" spans="1:12" ht="27.75" customHeight="1">
      <c r="A13" s="85" t="s">
        <v>53</v>
      </c>
      <c r="B13" s="85"/>
      <c r="C13" s="86" t="s">
        <v>30</v>
      </c>
      <c r="D13" s="85" t="s">
        <v>9</v>
      </c>
      <c r="E13" s="85" t="s">
        <v>51</v>
      </c>
      <c r="F13" s="95" t="s">
        <v>65</v>
      </c>
      <c r="G13" s="95" t="s">
        <v>60</v>
      </c>
      <c r="H13" s="95" t="s">
        <v>64</v>
      </c>
      <c r="I13" s="95" t="s">
        <v>68</v>
      </c>
      <c r="J13" s="95" t="s">
        <v>62</v>
      </c>
      <c r="K13" s="79"/>
      <c r="L13" s="82" t="s">
        <v>3</v>
      </c>
    </row>
    <row r="14" spans="1:12" ht="14.25" customHeight="1">
      <c r="A14" s="85"/>
      <c r="B14" s="85"/>
      <c r="C14" s="86"/>
      <c r="D14" s="85"/>
      <c r="E14" s="85"/>
      <c r="F14" s="96"/>
      <c r="G14" s="96"/>
      <c r="H14" s="96"/>
      <c r="I14" s="97"/>
      <c r="J14" s="97"/>
      <c r="K14" s="70" t="s">
        <v>49</v>
      </c>
      <c r="L14" s="82"/>
    </row>
    <row r="15" spans="1:12" ht="34.5" customHeight="1">
      <c r="A15" s="21"/>
      <c r="B15" s="22" t="s">
        <v>5</v>
      </c>
      <c r="C15" s="23"/>
      <c r="D15" s="23"/>
      <c r="E15" s="23"/>
      <c r="F15" s="23"/>
      <c r="G15" s="23"/>
      <c r="H15" s="23"/>
      <c r="I15" s="23"/>
      <c r="J15" s="23"/>
      <c r="K15" s="3"/>
      <c r="L15" s="69"/>
    </row>
    <row r="16" spans="1:12" ht="34.5" customHeight="1">
      <c r="A16" s="71" t="s">
        <v>54</v>
      </c>
      <c r="B16" s="75"/>
      <c r="C16" s="75"/>
      <c r="D16" s="75"/>
      <c r="E16" s="75"/>
      <c r="F16" s="75"/>
      <c r="G16" s="75"/>
      <c r="H16" s="75"/>
      <c r="I16" s="75"/>
      <c r="J16" s="75"/>
      <c r="K16" s="76">
        <f>K17</f>
        <v>0</v>
      </c>
      <c r="L16" s="76">
        <f>L17</f>
        <v>0</v>
      </c>
    </row>
    <row r="17" spans="1:12" ht="42.75" customHeight="1">
      <c r="A17" s="28"/>
      <c r="B17" s="73" t="s">
        <v>55</v>
      </c>
      <c r="C17" s="77"/>
      <c r="D17" s="74"/>
      <c r="E17" s="77" t="s">
        <v>56</v>
      </c>
      <c r="F17" s="77">
        <v>250591</v>
      </c>
      <c r="G17" s="77">
        <v>235591</v>
      </c>
      <c r="H17" s="77"/>
      <c r="I17" s="77">
        <f>F17-G17</f>
        <v>15000</v>
      </c>
      <c r="J17" s="81" t="s">
        <v>69</v>
      </c>
      <c r="K17" s="78">
        <f>SUM(K18:K18)</f>
        <v>0</v>
      </c>
      <c r="L17" s="78">
        <f>SUM(L18:L18)</f>
        <v>0</v>
      </c>
    </row>
    <row r="18" spans="1:12" ht="30" customHeight="1">
      <c r="A18" s="28"/>
      <c r="B18" s="28"/>
      <c r="C18" s="33"/>
      <c r="D18" s="102" t="s">
        <v>57</v>
      </c>
      <c r="E18" s="102" t="s">
        <v>67</v>
      </c>
      <c r="F18" s="101">
        <v>250591</v>
      </c>
      <c r="G18" s="101">
        <v>235591</v>
      </c>
      <c r="H18" s="101"/>
      <c r="I18" s="101">
        <f>F18-G18</f>
        <v>15000</v>
      </c>
      <c r="J18" s="34"/>
      <c r="K18" s="8"/>
      <c r="L18" s="7"/>
    </row>
  </sheetData>
  <mergeCells count="21">
    <mergeCell ref="L4:L5"/>
    <mergeCell ref="A1:J1"/>
    <mergeCell ref="A4:B5"/>
    <mergeCell ref="C4:C5"/>
    <mergeCell ref="D4:D5"/>
    <mergeCell ref="E4:E5"/>
    <mergeCell ref="F4:F5"/>
    <mergeCell ref="G4:G5"/>
    <mergeCell ref="H4:H5"/>
    <mergeCell ref="J4:J5"/>
    <mergeCell ref="I4:I5"/>
    <mergeCell ref="L13:L14"/>
    <mergeCell ref="A13:B14"/>
    <mergeCell ref="C13:C14"/>
    <mergeCell ref="D13:D14"/>
    <mergeCell ref="E13:E14"/>
    <mergeCell ref="F13:F14"/>
    <mergeCell ref="G13:G14"/>
    <mergeCell ref="H13:H14"/>
    <mergeCell ref="I13:I14"/>
    <mergeCell ref="J13:J1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7" orientation="landscape" cellComments="asDisplayed" r:id="rId1"/>
  <headerFoot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I38"/>
  <sheetViews>
    <sheetView view="pageBreakPreview" zoomScaleSheetLayoutView="100" workbookViewId="0">
      <selection activeCell="I19" sqref="I19"/>
    </sheetView>
  </sheetViews>
  <sheetFormatPr defaultRowHeight="13.5"/>
  <cols>
    <col min="1" max="10" width="8.125" style="52" customWidth="1"/>
    <col min="11" max="16384" width="9" style="52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53" t="s">
        <v>50</v>
      </c>
      <c r="C5" s="54"/>
      <c r="D5" s="54"/>
      <c r="E5" s="54"/>
      <c r="F5" s="54"/>
      <c r="G5" s="54"/>
      <c r="H5" s="54"/>
      <c r="I5" s="54"/>
    </row>
    <row r="6" spans="2:9" ht="18.75">
      <c r="B6" s="55"/>
      <c r="C6" s="56"/>
      <c r="E6" s="57"/>
      <c r="F6" s="56"/>
      <c r="G6" s="56"/>
      <c r="H6" s="56"/>
      <c r="I6" s="56"/>
    </row>
    <row r="7" spans="2:9" ht="46.5">
      <c r="B7" s="58" t="s">
        <v>48</v>
      </c>
      <c r="C7" s="59"/>
      <c r="D7" s="59"/>
      <c r="E7" s="59"/>
      <c r="F7" s="59"/>
      <c r="G7" s="59"/>
      <c r="H7" s="59"/>
      <c r="I7" s="59"/>
    </row>
    <row r="8" spans="2:9" ht="19.5">
      <c r="B8" s="60"/>
      <c r="C8" s="59"/>
      <c r="D8" s="59"/>
      <c r="E8" s="59"/>
      <c r="F8" s="59"/>
      <c r="G8" s="59"/>
      <c r="H8" s="59"/>
      <c r="I8" s="59"/>
    </row>
    <row r="9" spans="2:9" ht="19.5">
      <c r="B9" s="60"/>
      <c r="C9" s="59"/>
      <c r="D9" s="59"/>
      <c r="E9" s="59"/>
      <c r="F9" s="59"/>
      <c r="G9" s="59"/>
      <c r="H9" s="59"/>
      <c r="I9" s="59"/>
    </row>
    <row r="10" spans="2:9" ht="19.5">
      <c r="B10" s="60"/>
      <c r="C10" s="59"/>
      <c r="D10" s="59"/>
      <c r="E10" s="59"/>
      <c r="F10" s="59"/>
      <c r="G10" s="59"/>
      <c r="H10" s="59"/>
      <c r="I10" s="59"/>
    </row>
    <row r="11" spans="2:9" ht="19.5">
      <c r="B11" s="60"/>
      <c r="C11" s="59"/>
      <c r="D11" s="59"/>
      <c r="E11" s="59"/>
      <c r="F11" s="59"/>
      <c r="G11" s="59"/>
      <c r="H11" s="59"/>
      <c r="I11" s="59"/>
    </row>
    <row r="12" spans="2:9" ht="19.5">
      <c r="B12" s="60"/>
      <c r="C12" s="59"/>
      <c r="D12" s="59"/>
      <c r="E12" s="59"/>
      <c r="F12" s="59"/>
      <c r="G12" s="59"/>
      <c r="H12" s="59"/>
      <c r="I12" s="59"/>
    </row>
    <row r="13" spans="2:9" ht="19.5">
      <c r="B13" s="60"/>
      <c r="C13" s="59"/>
      <c r="D13" s="59"/>
      <c r="E13" s="59"/>
      <c r="F13" s="59"/>
      <c r="G13" s="59"/>
      <c r="H13" s="59"/>
      <c r="I13" s="59"/>
    </row>
    <row r="14" spans="2:9">
      <c r="B14" s="59"/>
      <c r="C14" s="59"/>
      <c r="D14" s="59"/>
      <c r="E14" s="59"/>
      <c r="F14" s="59"/>
      <c r="G14" s="59"/>
      <c r="H14" s="59"/>
      <c r="I14" s="59"/>
    </row>
    <row r="15" spans="2:9">
      <c r="B15" s="59"/>
      <c r="C15" s="59"/>
      <c r="D15" s="59"/>
      <c r="E15" s="59"/>
      <c r="F15" s="59"/>
      <c r="G15" s="59"/>
      <c r="H15" s="59"/>
      <c r="I15" s="59"/>
    </row>
    <row r="16" spans="2:9">
      <c r="B16" s="59"/>
      <c r="C16" s="59"/>
      <c r="D16" s="59"/>
      <c r="E16" s="59"/>
      <c r="F16" s="59"/>
      <c r="G16" s="59"/>
      <c r="H16" s="59"/>
      <c r="I16" s="59"/>
    </row>
    <row r="17" spans="2:9">
      <c r="B17" s="59"/>
      <c r="C17" s="59"/>
      <c r="D17" s="59"/>
      <c r="E17" s="59"/>
      <c r="F17" s="59"/>
      <c r="G17" s="59"/>
      <c r="H17" s="59"/>
      <c r="I17" s="59"/>
    </row>
    <row r="18" spans="2:9">
      <c r="B18" s="59"/>
      <c r="C18" s="59"/>
      <c r="D18" s="59"/>
      <c r="E18" s="59"/>
      <c r="F18" s="59"/>
      <c r="G18" s="59"/>
      <c r="H18" s="59"/>
      <c r="I18" s="59"/>
    </row>
    <row r="19" spans="2:9">
      <c r="B19" s="59"/>
      <c r="C19" s="59"/>
      <c r="D19" s="59"/>
      <c r="E19" s="59"/>
      <c r="F19" s="59"/>
      <c r="G19" s="59"/>
      <c r="H19" s="59"/>
      <c r="I19" s="59"/>
    </row>
    <row r="20" spans="2:9">
      <c r="B20" s="59"/>
      <c r="C20" s="59"/>
      <c r="D20" s="59"/>
      <c r="E20" s="59"/>
      <c r="F20" s="59"/>
      <c r="G20" s="59"/>
      <c r="H20" s="59"/>
      <c r="I20" s="59"/>
    </row>
    <row r="21" spans="2:9">
      <c r="B21" s="59"/>
      <c r="C21" s="59"/>
      <c r="D21" s="59"/>
      <c r="E21" s="59"/>
      <c r="F21" s="59"/>
      <c r="G21" s="59"/>
      <c r="H21" s="59"/>
      <c r="I21" s="59"/>
    </row>
    <row r="22" spans="2:9">
      <c r="B22" s="59"/>
      <c r="C22" s="59"/>
      <c r="D22" s="59"/>
      <c r="E22" s="59"/>
      <c r="F22" s="59"/>
      <c r="G22" s="59"/>
      <c r="H22" s="59"/>
      <c r="I22" s="59"/>
    </row>
    <row r="23" spans="2:9">
      <c r="B23" s="59"/>
      <c r="C23" s="59"/>
      <c r="D23" s="59"/>
      <c r="E23" s="59"/>
      <c r="F23" s="59"/>
      <c r="G23" s="59"/>
      <c r="H23" s="59"/>
      <c r="I23" s="59"/>
    </row>
    <row r="24" spans="2:9">
      <c r="B24" s="59"/>
      <c r="C24" s="59"/>
      <c r="D24" s="59"/>
      <c r="E24" s="59"/>
      <c r="F24" s="59"/>
      <c r="G24" s="59"/>
      <c r="H24" s="59"/>
      <c r="I24" s="59"/>
    </row>
    <row r="25" spans="2:9">
      <c r="B25" s="59"/>
      <c r="C25" s="59"/>
      <c r="D25" s="59"/>
      <c r="E25" s="59"/>
      <c r="F25" s="59"/>
      <c r="G25" s="59"/>
      <c r="H25" s="59"/>
      <c r="I25" s="59"/>
    </row>
    <row r="26" spans="2:9">
      <c r="B26" s="59"/>
      <c r="C26" s="59"/>
      <c r="D26" s="59"/>
      <c r="E26" s="59"/>
      <c r="F26" s="59"/>
      <c r="G26" s="59"/>
      <c r="H26" s="59"/>
      <c r="I26" s="59"/>
    </row>
    <row r="27" spans="2:9">
      <c r="B27" s="59"/>
      <c r="C27" s="59"/>
      <c r="D27" s="59"/>
      <c r="E27" s="59"/>
      <c r="F27" s="59"/>
      <c r="G27" s="59"/>
      <c r="H27" s="59"/>
      <c r="I27" s="59"/>
    </row>
    <row r="28" spans="2:9">
      <c r="B28" s="59"/>
      <c r="C28" s="59"/>
      <c r="D28" s="59"/>
      <c r="E28" s="59"/>
      <c r="F28" s="59"/>
      <c r="G28" s="59"/>
      <c r="H28" s="59"/>
      <c r="I28" s="59"/>
    </row>
    <row r="29" spans="2:9">
      <c r="B29" s="59"/>
      <c r="C29" s="59"/>
      <c r="D29" s="59"/>
      <c r="E29" s="59"/>
      <c r="F29" s="59"/>
      <c r="G29" s="59"/>
      <c r="H29" s="59"/>
      <c r="I29" s="59"/>
    </row>
    <row r="30" spans="2:9">
      <c r="B30" s="59"/>
      <c r="C30" s="59"/>
      <c r="D30" s="59"/>
      <c r="E30" s="59"/>
      <c r="F30" s="59"/>
      <c r="G30" s="59"/>
      <c r="H30" s="59"/>
      <c r="I30" s="59"/>
    </row>
    <row r="31" spans="2:9">
      <c r="B31" s="59"/>
      <c r="C31" s="59"/>
      <c r="D31" s="59"/>
      <c r="E31" s="59"/>
      <c r="F31" s="59"/>
      <c r="G31" s="59"/>
      <c r="H31" s="59"/>
      <c r="I31" s="59"/>
    </row>
    <row r="32" spans="2:9">
      <c r="B32" s="59"/>
      <c r="C32" s="59"/>
      <c r="D32" s="59"/>
      <c r="E32" s="59"/>
      <c r="F32" s="59"/>
      <c r="G32" s="59"/>
      <c r="H32" s="59"/>
      <c r="I32" s="59"/>
    </row>
    <row r="33" spans="2:9" s="63" customFormat="1" ht="33.75">
      <c r="B33" s="61" t="s">
        <v>48</v>
      </c>
      <c r="C33" s="62"/>
      <c r="D33" s="62"/>
      <c r="E33" s="62"/>
      <c r="F33" s="62"/>
      <c r="G33" s="62"/>
      <c r="H33" s="62"/>
      <c r="I33" s="62"/>
    </row>
    <row r="34" spans="2:9">
      <c r="B34" s="59"/>
      <c r="C34" s="59"/>
      <c r="D34" s="59"/>
      <c r="E34" s="59"/>
      <c r="F34" s="59"/>
      <c r="G34" s="59"/>
      <c r="H34" s="59"/>
      <c r="I34" s="59"/>
    </row>
    <row r="35" spans="2:9" ht="46.5">
      <c r="B35" s="58"/>
      <c r="C35" s="59"/>
      <c r="D35" s="59"/>
      <c r="E35" s="59"/>
      <c r="F35" s="59"/>
      <c r="G35" s="59"/>
      <c r="H35" s="59"/>
      <c r="I35" s="59"/>
    </row>
    <row r="36" spans="2:9">
      <c r="B36" s="59"/>
      <c r="C36" s="59"/>
      <c r="D36" s="59"/>
      <c r="E36" s="59"/>
      <c r="F36" s="59"/>
      <c r="G36" s="59"/>
      <c r="H36" s="59"/>
      <c r="I36" s="59"/>
    </row>
    <row r="37" spans="2:9">
      <c r="B37" s="59"/>
      <c r="C37" s="59"/>
      <c r="D37" s="59"/>
      <c r="E37" s="59"/>
      <c r="F37" s="59"/>
      <c r="G37" s="59"/>
      <c r="H37" s="59"/>
      <c r="I37" s="59"/>
    </row>
    <row r="38" spans="2:9">
      <c r="B38" s="59"/>
      <c r="C38" s="59"/>
      <c r="D38" s="59"/>
      <c r="E38" s="59"/>
      <c r="F38" s="59"/>
      <c r="G38" s="59"/>
      <c r="H38" s="59"/>
      <c r="I38" s="59"/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scale="97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V23"/>
  <sheetViews>
    <sheetView showGridLines="0" view="pageBreakPreview" zoomScale="80" zoomScaleSheetLayoutView="80" workbookViewId="0">
      <selection activeCell="I19" sqref="I19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0" customWidth="1"/>
    <col min="4" max="4" width="11" style="1" customWidth="1"/>
    <col min="5" max="5" width="33.125" style="1" customWidth="1"/>
    <col min="6" max="6" width="10.25" style="1" customWidth="1"/>
    <col min="7" max="7" width="10.75" style="1" customWidth="1"/>
    <col min="8" max="9" width="11.125" style="1" customWidth="1"/>
    <col min="10" max="11" width="10" style="1" hidden="1" customWidth="1"/>
    <col min="12" max="12" width="10.625" style="1" hidden="1" customWidth="1"/>
    <col min="13" max="13" width="9.25" style="1" hidden="1" customWidth="1"/>
    <col min="14" max="14" width="16.125" style="1" customWidth="1"/>
    <col min="15" max="15" width="4" style="1" customWidth="1"/>
    <col min="16" max="17" width="9.25" style="1" customWidth="1"/>
    <col min="18" max="18" width="6" style="10" customWidth="1"/>
    <col min="19" max="19" width="8.25" style="12" hidden="1" customWidth="1"/>
    <col min="20" max="21" width="9.25" style="1" hidden="1" customWidth="1"/>
    <col min="22" max="22" width="8.75" style="1" hidden="1" customWidth="1"/>
    <col min="23" max="16384" width="8.75" style="1"/>
  </cols>
  <sheetData>
    <row r="1" spans="1:22" ht="29.25" customHeight="1">
      <c r="A1" s="83" t="s">
        <v>47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22" ht="22.5" customHeight="1">
      <c r="A2" s="14" t="s">
        <v>27</v>
      </c>
      <c r="B2" s="14"/>
    </row>
    <row r="3" spans="1:22" ht="16.5" customHeight="1">
      <c r="H3" s="51">
        <f>G6+H6</f>
        <v>0</v>
      </c>
      <c r="N3" s="45" t="s">
        <v>28</v>
      </c>
    </row>
    <row r="4" spans="1:22" ht="27.75" customHeight="1">
      <c r="A4" s="85" t="s">
        <v>29</v>
      </c>
      <c r="B4" s="85"/>
      <c r="C4" s="86" t="s">
        <v>11</v>
      </c>
      <c r="D4" s="85" t="s">
        <v>9</v>
      </c>
      <c r="E4" s="85" t="s">
        <v>8</v>
      </c>
      <c r="F4" s="86" t="s">
        <v>20</v>
      </c>
      <c r="G4" s="87" t="s">
        <v>31</v>
      </c>
      <c r="H4" s="88"/>
      <c r="I4" s="86" t="s">
        <v>32</v>
      </c>
      <c r="J4" s="87" t="s">
        <v>22</v>
      </c>
      <c r="K4" s="88"/>
      <c r="L4" s="86" t="s">
        <v>16</v>
      </c>
      <c r="M4" s="89" t="s">
        <v>17</v>
      </c>
      <c r="N4" s="85" t="s">
        <v>12</v>
      </c>
      <c r="O4" s="91" t="s">
        <v>33</v>
      </c>
      <c r="P4" s="88" t="s">
        <v>34</v>
      </c>
      <c r="Q4" s="88"/>
      <c r="R4" s="88"/>
      <c r="S4" s="13"/>
      <c r="T4" s="93" t="s">
        <v>0</v>
      </c>
      <c r="U4" s="94"/>
      <c r="V4" s="82" t="s">
        <v>3</v>
      </c>
    </row>
    <row r="5" spans="1:22" ht="14.25" customHeight="1">
      <c r="A5" s="85"/>
      <c r="B5" s="85"/>
      <c r="C5" s="86"/>
      <c r="D5" s="85"/>
      <c r="E5" s="85"/>
      <c r="F5" s="85"/>
      <c r="G5" s="65" t="s">
        <v>1</v>
      </c>
      <c r="H5" s="65" t="s">
        <v>35</v>
      </c>
      <c r="I5" s="85"/>
      <c r="J5" s="65" t="s">
        <v>1</v>
      </c>
      <c r="K5" s="65" t="s">
        <v>35</v>
      </c>
      <c r="L5" s="85"/>
      <c r="M5" s="90"/>
      <c r="N5" s="85"/>
      <c r="O5" s="92"/>
      <c r="P5" s="65" t="s">
        <v>6</v>
      </c>
      <c r="Q5" s="65" t="s">
        <v>4</v>
      </c>
      <c r="R5" s="65" t="s">
        <v>7</v>
      </c>
      <c r="S5" s="13"/>
      <c r="T5" s="66" t="s">
        <v>1</v>
      </c>
      <c r="U5" s="66" t="s">
        <v>35</v>
      </c>
      <c r="V5" s="82"/>
    </row>
    <row r="6" spans="1:22" ht="28.5" customHeight="1">
      <c r="A6" s="21"/>
      <c r="B6" s="22" t="s">
        <v>5</v>
      </c>
      <c r="C6" s="23"/>
      <c r="D6" s="23"/>
      <c r="E6" s="23"/>
      <c r="F6" s="50">
        <f>F7</f>
        <v>0</v>
      </c>
      <c r="G6" s="50">
        <f t="shared" ref="G6:Q7" si="0">G7</f>
        <v>0</v>
      </c>
      <c r="H6" s="50">
        <f t="shared" si="0"/>
        <v>0</v>
      </c>
      <c r="I6" s="50">
        <f t="shared" si="0"/>
        <v>0</v>
      </c>
      <c r="J6" s="50">
        <f t="shared" si="0"/>
        <v>-740000</v>
      </c>
      <c r="K6" s="50">
        <f t="shared" si="0"/>
        <v>0</v>
      </c>
      <c r="L6" s="50">
        <f t="shared" si="0"/>
        <v>-740000</v>
      </c>
      <c r="M6" s="50">
        <f t="shared" si="0"/>
        <v>0</v>
      </c>
      <c r="N6" s="50"/>
      <c r="O6" s="50"/>
      <c r="P6" s="50">
        <f t="shared" si="0"/>
        <v>0</v>
      </c>
      <c r="Q6" s="50">
        <f t="shared" si="0"/>
        <v>15000000</v>
      </c>
      <c r="R6" s="37" t="str">
        <f t="shared" ref="R6:R8" si="1">IF((G6+H6)=(P6+Q6),"ok","검토")</f>
        <v>검토</v>
      </c>
      <c r="S6" s="15"/>
      <c r="T6" s="3"/>
      <c r="U6" s="3"/>
      <c r="V6" s="64"/>
    </row>
    <row r="7" spans="1:22" ht="28.5" customHeight="1">
      <c r="A7" s="25"/>
      <c r="B7" s="26"/>
      <c r="C7" s="26"/>
      <c r="D7" s="26"/>
      <c r="E7" s="26"/>
      <c r="F7" s="27">
        <f>F8</f>
        <v>0</v>
      </c>
      <c r="G7" s="27">
        <f t="shared" si="0"/>
        <v>0</v>
      </c>
      <c r="H7" s="27">
        <f t="shared" si="0"/>
        <v>0</v>
      </c>
      <c r="I7" s="27">
        <f t="shared" si="0"/>
        <v>0</v>
      </c>
      <c r="J7" s="27">
        <f t="shared" si="0"/>
        <v>-740000</v>
      </c>
      <c r="K7" s="27">
        <f t="shared" si="0"/>
        <v>0</v>
      </c>
      <c r="L7" s="27">
        <f t="shared" si="0"/>
        <v>-740000</v>
      </c>
      <c r="M7" s="27">
        <f t="shared" si="0"/>
        <v>0</v>
      </c>
      <c r="N7" s="27"/>
      <c r="O7" s="27"/>
      <c r="P7" s="27">
        <f t="shared" si="0"/>
        <v>0</v>
      </c>
      <c r="Q7" s="27">
        <f t="shared" si="0"/>
        <v>15000000</v>
      </c>
      <c r="R7" s="37" t="str">
        <f t="shared" si="1"/>
        <v>검토</v>
      </c>
      <c r="S7" s="16"/>
      <c r="T7" s="9" t="e">
        <f>T8+#REF!</f>
        <v>#REF!</v>
      </c>
      <c r="U7" s="9" t="e">
        <f>U8+#REF!</f>
        <v>#REF!</v>
      </c>
      <c r="V7" s="9"/>
    </row>
    <row r="8" spans="1:22" ht="28.5" customHeight="1">
      <c r="A8" s="28"/>
      <c r="B8" s="29"/>
      <c r="C8" s="30"/>
      <c r="D8" s="31"/>
      <c r="E8" s="30"/>
      <c r="F8" s="32">
        <f t="shared" ref="F8:Q8" si="2">SUM(F9:F9)</f>
        <v>0</v>
      </c>
      <c r="G8" s="32">
        <f t="shared" si="2"/>
        <v>0</v>
      </c>
      <c r="H8" s="32">
        <f t="shared" si="2"/>
        <v>0</v>
      </c>
      <c r="I8" s="32">
        <f t="shared" si="2"/>
        <v>0</v>
      </c>
      <c r="J8" s="32">
        <f t="shared" si="2"/>
        <v>-740000</v>
      </c>
      <c r="K8" s="32">
        <f t="shared" si="2"/>
        <v>0</v>
      </c>
      <c r="L8" s="32">
        <f t="shared" si="2"/>
        <v>-740000</v>
      </c>
      <c r="M8" s="32">
        <f t="shared" si="2"/>
        <v>0</v>
      </c>
      <c r="N8" s="32">
        <f t="shared" si="2"/>
        <v>0</v>
      </c>
      <c r="O8" s="32">
        <f t="shared" si="2"/>
        <v>0</v>
      </c>
      <c r="P8" s="32">
        <f t="shared" si="2"/>
        <v>0</v>
      </c>
      <c r="Q8" s="32">
        <f t="shared" si="2"/>
        <v>15000000</v>
      </c>
      <c r="R8" s="37" t="str">
        <f t="shared" si="1"/>
        <v>검토</v>
      </c>
      <c r="S8" s="16"/>
      <c r="T8" s="11">
        <f>SUM(T9:T9)</f>
        <v>0</v>
      </c>
      <c r="U8" s="11">
        <f>SUM(U9:U9)</f>
        <v>0</v>
      </c>
      <c r="V8" s="11"/>
    </row>
    <row r="9" spans="1:22" ht="42" customHeight="1">
      <c r="A9" s="28"/>
      <c r="B9" s="28"/>
      <c r="C9" s="33"/>
      <c r="D9" s="34"/>
      <c r="E9" s="49"/>
      <c r="F9" s="35"/>
      <c r="G9" s="35"/>
      <c r="H9" s="35"/>
      <c r="I9" s="44">
        <f>F9+G9+H9</f>
        <v>0</v>
      </c>
      <c r="J9" s="36">
        <v>-740000</v>
      </c>
      <c r="K9" s="38"/>
      <c r="L9" s="44">
        <f>F9+J9+K9</f>
        <v>-740000</v>
      </c>
      <c r="M9" s="37" t="str">
        <f>IF(G9-J9&lt;0,"동의필요","-")</f>
        <v>-</v>
      </c>
      <c r="N9" s="36"/>
      <c r="O9" s="36" t="s">
        <v>36</v>
      </c>
      <c r="P9" s="36"/>
      <c r="Q9" s="36">
        <v>15000000</v>
      </c>
      <c r="R9" s="37" t="str">
        <f>IF((G9+H9)=(P9+Q9),"ok","검토")</f>
        <v>검토</v>
      </c>
      <c r="S9" s="17"/>
      <c r="T9" s="8"/>
      <c r="U9" s="8"/>
      <c r="V9" s="7"/>
    </row>
    <row r="11" spans="1:22" ht="22.5" customHeight="1">
      <c r="A11" s="14" t="s">
        <v>37</v>
      </c>
      <c r="B11" s="14"/>
    </row>
    <row r="12" spans="1:22" ht="16.5" customHeight="1">
      <c r="H12" s="51">
        <f>G15+H15</f>
        <v>0</v>
      </c>
      <c r="N12" s="45" t="s">
        <v>19</v>
      </c>
    </row>
    <row r="13" spans="1:22" ht="27.75" customHeight="1">
      <c r="A13" s="85" t="s">
        <v>38</v>
      </c>
      <c r="B13" s="85"/>
      <c r="C13" s="86" t="s">
        <v>11</v>
      </c>
      <c r="D13" s="85" t="s">
        <v>39</v>
      </c>
      <c r="E13" s="85" t="s">
        <v>8</v>
      </c>
      <c r="F13" s="86" t="s">
        <v>20</v>
      </c>
      <c r="G13" s="87" t="s">
        <v>21</v>
      </c>
      <c r="H13" s="88"/>
      <c r="I13" s="86" t="s">
        <v>40</v>
      </c>
      <c r="J13" s="87" t="s">
        <v>41</v>
      </c>
      <c r="K13" s="88"/>
      <c r="L13" s="86" t="s">
        <v>16</v>
      </c>
      <c r="M13" s="89" t="s">
        <v>17</v>
      </c>
      <c r="N13" s="85" t="s">
        <v>12</v>
      </c>
      <c r="O13" s="91" t="s">
        <v>13</v>
      </c>
      <c r="P13" s="88" t="s">
        <v>42</v>
      </c>
      <c r="Q13" s="88"/>
      <c r="R13" s="88"/>
      <c r="S13" s="13"/>
      <c r="T13" s="93" t="s">
        <v>0</v>
      </c>
      <c r="U13" s="94"/>
      <c r="V13" s="82" t="s">
        <v>43</v>
      </c>
    </row>
    <row r="14" spans="1:22" ht="14.25" customHeight="1">
      <c r="A14" s="85"/>
      <c r="B14" s="85"/>
      <c r="C14" s="86"/>
      <c r="D14" s="85"/>
      <c r="E14" s="85"/>
      <c r="F14" s="85"/>
      <c r="G14" s="65" t="s">
        <v>1</v>
      </c>
      <c r="H14" s="65" t="s">
        <v>2</v>
      </c>
      <c r="I14" s="85"/>
      <c r="J14" s="65" t="s">
        <v>1</v>
      </c>
      <c r="K14" s="65" t="s">
        <v>2</v>
      </c>
      <c r="L14" s="85"/>
      <c r="M14" s="90"/>
      <c r="N14" s="85"/>
      <c r="O14" s="92"/>
      <c r="P14" s="65" t="s">
        <v>44</v>
      </c>
      <c r="Q14" s="65" t="s">
        <v>45</v>
      </c>
      <c r="R14" s="65" t="s">
        <v>7</v>
      </c>
      <c r="S14" s="13"/>
      <c r="T14" s="66" t="s">
        <v>1</v>
      </c>
      <c r="U14" s="66" t="s">
        <v>2</v>
      </c>
      <c r="V14" s="82"/>
    </row>
    <row r="15" spans="1:22" ht="34.5" customHeight="1">
      <c r="A15" s="21"/>
      <c r="B15" s="22" t="s">
        <v>5</v>
      </c>
      <c r="C15" s="23"/>
      <c r="D15" s="23"/>
      <c r="E15" s="23"/>
      <c r="F15" s="50">
        <f>F16+F19</f>
        <v>0</v>
      </c>
      <c r="G15" s="50">
        <f t="shared" ref="G15:I15" si="3">G16+G19</f>
        <v>0</v>
      </c>
      <c r="H15" s="50">
        <f t="shared" si="3"/>
        <v>0</v>
      </c>
      <c r="I15" s="50">
        <f t="shared" si="3"/>
        <v>0</v>
      </c>
      <c r="J15" s="50">
        <f t="shared" ref="J15:Q15" si="4">J16</f>
        <v>-740000</v>
      </c>
      <c r="K15" s="50">
        <f t="shared" si="4"/>
        <v>0</v>
      </c>
      <c r="L15" s="50">
        <f t="shared" si="4"/>
        <v>-740000</v>
      </c>
      <c r="M15" s="50">
        <f t="shared" si="4"/>
        <v>0</v>
      </c>
      <c r="N15" s="50"/>
      <c r="O15" s="50"/>
      <c r="P15" s="50">
        <f t="shared" si="4"/>
        <v>0</v>
      </c>
      <c r="Q15" s="50">
        <f t="shared" si="4"/>
        <v>0</v>
      </c>
      <c r="R15" s="37" t="str">
        <f t="shared" ref="R15:R20" si="5">IF((G15+H15)=(P15+Q15),"ok","검토")</f>
        <v>ok</v>
      </c>
      <c r="S15" s="15"/>
      <c r="T15" s="3"/>
      <c r="U15" s="3"/>
      <c r="V15" s="64"/>
    </row>
    <row r="16" spans="1:22" ht="34.5" customHeight="1">
      <c r="A16" s="25" t="s">
        <v>26</v>
      </c>
      <c r="B16" s="26"/>
      <c r="C16" s="26"/>
      <c r="D16" s="26"/>
      <c r="E16" s="26"/>
      <c r="F16" s="27">
        <f>F17</f>
        <v>0</v>
      </c>
      <c r="G16" s="27">
        <f t="shared" ref="G16:Q16" si="6">G17</f>
        <v>0</v>
      </c>
      <c r="H16" s="27">
        <f t="shared" si="6"/>
        <v>0</v>
      </c>
      <c r="I16" s="27">
        <f t="shared" si="6"/>
        <v>0</v>
      </c>
      <c r="J16" s="27">
        <f t="shared" si="6"/>
        <v>-740000</v>
      </c>
      <c r="K16" s="27">
        <f t="shared" si="6"/>
        <v>0</v>
      </c>
      <c r="L16" s="27">
        <f t="shared" si="6"/>
        <v>-740000</v>
      </c>
      <c r="M16" s="27">
        <f t="shared" si="6"/>
        <v>0</v>
      </c>
      <c r="N16" s="27"/>
      <c r="O16" s="27"/>
      <c r="P16" s="27">
        <f t="shared" si="6"/>
        <v>0</v>
      </c>
      <c r="Q16" s="27">
        <f t="shared" si="6"/>
        <v>0</v>
      </c>
      <c r="R16" s="37" t="str">
        <f t="shared" si="5"/>
        <v>ok</v>
      </c>
      <c r="S16" s="27">
        <f t="shared" ref="S16:V16" si="7">S17</f>
        <v>0</v>
      </c>
      <c r="T16" s="27">
        <f t="shared" si="7"/>
        <v>0</v>
      </c>
      <c r="U16" s="27">
        <f t="shared" si="7"/>
        <v>0</v>
      </c>
      <c r="V16" s="27">
        <f t="shared" si="7"/>
        <v>0</v>
      </c>
    </row>
    <row r="17" spans="1:22" ht="34.5" customHeight="1">
      <c r="A17" s="28"/>
      <c r="B17" s="29"/>
      <c r="C17" s="30"/>
      <c r="D17" s="31"/>
      <c r="E17" s="30"/>
      <c r="F17" s="32">
        <f t="shared" ref="F17:V17" si="8">SUM(F18:F18)</f>
        <v>0</v>
      </c>
      <c r="G17" s="32">
        <f t="shared" si="8"/>
        <v>0</v>
      </c>
      <c r="H17" s="32">
        <f t="shared" si="8"/>
        <v>0</v>
      </c>
      <c r="I17" s="32">
        <f t="shared" si="8"/>
        <v>0</v>
      </c>
      <c r="J17" s="32">
        <f t="shared" si="8"/>
        <v>-740000</v>
      </c>
      <c r="K17" s="32">
        <f t="shared" si="8"/>
        <v>0</v>
      </c>
      <c r="L17" s="32">
        <f t="shared" si="8"/>
        <v>-740000</v>
      </c>
      <c r="M17" s="32">
        <f t="shared" si="8"/>
        <v>0</v>
      </c>
      <c r="N17" s="32"/>
      <c r="O17" s="32"/>
      <c r="P17" s="32">
        <f t="shared" si="8"/>
        <v>0</v>
      </c>
      <c r="Q17" s="32">
        <f t="shared" si="8"/>
        <v>0</v>
      </c>
      <c r="R17" s="37" t="str">
        <f t="shared" si="5"/>
        <v>ok</v>
      </c>
      <c r="S17" s="32">
        <f t="shared" si="8"/>
        <v>0</v>
      </c>
      <c r="T17" s="32">
        <f t="shared" si="8"/>
        <v>0</v>
      </c>
      <c r="U17" s="32">
        <f t="shared" si="8"/>
        <v>0</v>
      </c>
      <c r="V17" s="32">
        <f t="shared" si="8"/>
        <v>0</v>
      </c>
    </row>
    <row r="18" spans="1:22" ht="30" customHeight="1">
      <c r="A18" s="28"/>
      <c r="B18" s="28"/>
      <c r="C18" s="33"/>
      <c r="D18" s="34"/>
      <c r="E18" s="34"/>
      <c r="F18" s="35"/>
      <c r="G18" s="35"/>
      <c r="H18" s="35"/>
      <c r="I18" s="44">
        <f>F18+G18+H18</f>
        <v>0</v>
      </c>
      <c r="J18" s="36">
        <v>-740000</v>
      </c>
      <c r="K18" s="38"/>
      <c r="L18" s="44">
        <f>F18+J18+K18</f>
        <v>-740000</v>
      </c>
      <c r="M18" s="37" t="str">
        <f>IF(G18-J18&lt;0,"동의필요","-")</f>
        <v>-</v>
      </c>
      <c r="N18" s="36"/>
      <c r="O18" s="36"/>
      <c r="P18" s="36"/>
      <c r="Q18" s="36"/>
      <c r="R18" s="37" t="str">
        <f t="shared" si="5"/>
        <v>ok</v>
      </c>
      <c r="S18" s="17"/>
      <c r="T18" s="8"/>
      <c r="U18" s="8"/>
      <c r="V18" s="7"/>
    </row>
    <row r="19" spans="1:22" ht="34.5" customHeight="1">
      <c r="A19" s="25" t="s">
        <v>46</v>
      </c>
      <c r="B19" s="26"/>
      <c r="C19" s="26"/>
      <c r="D19" s="26"/>
      <c r="E19" s="26"/>
      <c r="F19" s="27">
        <f>F20</f>
        <v>0</v>
      </c>
      <c r="G19" s="27">
        <f t="shared" ref="G19:Q19" si="9">G20</f>
        <v>0</v>
      </c>
      <c r="H19" s="27">
        <f t="shared" si="9"/>
        <v>0</v>
      </c>
      <c r="I19" s="27">
        <f t="shared" si="9"/>
        <v>0</v>
      </c>
      <c r="J19" s="27">
        <f t="shared" si="9"/>
        <v>-1340000</v>
      </c>
      <c r="K19" s="27">
        <f t="shared" si="9"/>
        <v>750000</v>
      </c>
      <c r="L19" s="27">
        <f t="shared" si="9"/>
        <v>-590000</v>
      </c>
      <c r="M19" s="27">
        <f t="shared" si="9"/>
        <v>0</v>
      </c>
      <c r="N19" s="27"/>
      <c r="O19" s="27"/>
      <c r="P19" s="27">
        <f t="shared" si="9"/>
        <v>0</v>
      </c>
      <c r="Q19" s="27">
        <f t="shared" si="9"/>
        <v>0</v>
      </c>
      <c r="R19" s="37" t="str">
        <f t="shared" si="5"/>
        <v>ok</v>
      </c>
      <c r="S19" s="27">
        <f t="shared" ref="S19:V19" si="10">S20</f>
        <v>0</v>
      </c>
      <c r="T19" s="27">
        <f t="shared" si="10"/>
        <v>-100000</v>
      </c>
      <c r="U19" s="27">
        <f t="shared" si="10"/>
        <v>0</v>
      </c>
      <c r="V19" s="27">
        <f t="shared" si="10"/>
        <v>0</v>
      </c>
    </row>
    <row r="20" spans="1:22" ht="26.25" customHeight="1">
      <c r="A20" s="28"/>
      <c r="B20" s="29"/>
      <c r="C20" s="30"/>
      <c r="D20" s="31"/>
      <c r="E20" s="30"/>
      <c r="F20" s="32">
        <f>SUM(F21:F31)</f>
        <v>0</v>
      </c>
      <c r="G20" s="32">
        <f t="shared" ref="G20:I20" si="11">SUM(G21:G31)</f>
        <v>0</v>
      </c>
      <c r="H20" s="32">
        <f t="shared" si="11"/>
        <v>0</v>
      </c>
      <c r="I20" s="32">
        <f t="shared" si="11"/>
        <v>0</v>
      </c>
      <c r="J20" s="32">
        <f t="shared" ref="J20:L20" si="12">SUM(J21:J25)</f>
        <v>-1340000</v>
      </c>
      <c r="K20" s="32">
        <f t="shared" si="12"/>
        <v>750000</v>
      </c>
      <c r="L20" s="32">
        <f t="shared" si="12"/>
        <v>-590000</v>
      </c>
      <c r="M20" s="32"/>
      <c r="N20" s="32"/>
      <c r="O20" s="32"/>
      <c r="P20" s="32"/>
      <c r="Q20" s="32"/>
      <c r="R20" s="37" t="str">
        <f t="shared" si="5"/>
        <v>ok</v>
      </c>
      <c r="S20" s="16"/>
      <c r="T20" s="11">
        <f t="shared" ref="T20:U20" si="13">SUM(T21:T25)</f>
        <v>-100000</v>
      </c>
      <c r="U20" s="11">
        <f t="shared" si="13"/>
        <v>0</v>
      </c>
      <c r="V20" s="11"/>
    </row>
    <row r="21" spans="1:22" ht="26.25" customHeight="1">
      <c r="A21" s="28"/>
      <c r="B21" s="28"/>
      <c r="C21" s="33"/>
      <c r="D21" s="34"/>
      <c r="E21" s="34"/>
      <c r="F21" s="35"/>
      <c r="G21" s="35"/>
      <c r="H21" s="35"/>
      <c r="I21" s="44">
        <f>F21+G21+H21</f>
        <v>0</v>
      </c>
      <c r="J21" s="36">
        <v>-740000</v>
      </c>
      <c r="K21" s="38"/>
      <c r="L21" s="44">
        <f t="shared" ref="L21:L23" si="14">F21+J21+K21</f>
        <v>-740000</v>
      </c>
      <c r="M21" s="37" t="str">
        <f>IF(G21-J21&lt;0,"동의필요","-")</f>
        <v>-</v>
      </c>
      <c r="N21" s="36"/>
      <c r="O21" s="36"/>
      <c r="P21" s="36"/>
      <c r="Q21" s="36"/>
      <c r="R21" s="37" t="str">
        <f>IF((G21+H21)=(P21+Q21),"ok","검토")</f>
        <v>ok</v>
      </c>
      <c r="S21" s="17"/>
      <c r="T21" s="8"/>
      <c r="U21" s="8"/>
      <c r="V21" s="7"/>
    </row>
    <row r="22" spans="1:22" ht="26.25" customHeight="1">
      <c r="A22" s="28"/>
      <c r="B22" s="28"/>
      <c r="C22" s="33"/>
      <c r="D22" s="34"/>
      <c r="E22" s="49"/>
      <c r="F22" s="35"/>
      <c r="G22" s="35"/>
      <c r="H22" s="35"/>
      <c r="I22" s="44">
        <f>F22+G22+H22</f>
        <v>0</v>
      </c>
      <c r="J22" s="36"/>
      <c r="K22" s="38">
        <v>750000</v>
      </c>
      <c r="L22" s="44">
        <f t="shared" si="14"/>
        <v>750000</v>
      </c>
      <c r="M22" s="37" t="str">
        <f t="shared" ref="M22:M23" si="15">IF(G22-J22&lt;0,"동의필요","-")</f>
        <v>-</v>
      </c>
      <c r="N22" s="36"/>
      <c r="O22" s="36"/>
      <c r="P22" s="36"/>
      <c r="Q22" s="36"/>
      <c r="R22" s="37" t="str">
        <f>IF((G22+H22)=(P22+Q22),"ok","검토")</f>
        <v>ok</v>
      </c>
      <c r="S22" s="17"/>
      <c r="T22" s="8"/>
      <c r="U22" s="8"/>
      <c r="V22" s="7"/>
    </row>
    <row r="23" spans="1:22" ht="26.25" customHeight="1">
      <c r="A23" s="28"/>
      <c r="B23" s="28"/>
      <c r="C23" s="33"/>
      <c r="D23" s="34"/>
      <c r="E23" s="49"/>
      <c r="F23" s="35"/>
      <c r="G23" s="35"/>
      <c r="H23" s="35"/>
      <c r="I23" s="44">
        <f>F23+G23+H23</f>
        <v>0</v>
      </c>
      <c r="J23" s="36">
        <v>-600000</v>
      </c>
      <c r="K23" s="38"/>
      <c r="L23" s="44">
        <f t="shared" si="14"/>
        <v>-600000</v>
      </c>
      <c r="M23" s="37" t="str">
        <f t="shared" si="15"/>
        <v>-</v>
      </c>
      <c r="N23" s="38"/>
      <c r="O23" s="36"/>
      <c r="P23" s="36"/>
      <c r="Q23" s="36"/>
      <c r="R23" s="37" t="str">
        <f>IF((G23+H23)=(P23+Q23),"ok","검토")</f>
        <v>ok</v>
      </c>
      <c r="S23" s="16"/>
      <c r="T23" s="8">
        <v>-100000</v>
      </c>
      <c r="U23" s="8"/>
      <c r="V23" s="7"/>
    </row>
  </sheetData>
  <mergeCells count="31">
    <mergeCell ref="T4:U4"/>
    <mergeCell ref="V4:V5"/>
    <mergeCell ref="A1:N1"/>
    <mergeCell ref="A4:B5"/>
    <mergeCell ref="C4:C5"/>
    <mergeCell ref="D4:D5"/>
    <mergeCell ref="E4:E5"/>
    <mergeCell ref="F4:F5"/>
    <mergeCell ref="G4:H4"/>
    <mergeCell ref="I4:I5"/>
    <mergeCell ref="J4:K4"/>
    <mergeCell ref="L4:L5"/>
    <mergeCell ref="G13:H13"/>
    <mergeCell ref="M4:M5"/>
    <mergeCell ref="N4:N5"/>
    <mergeCell ref="O4:O5"/>
    <mergeCell ref="P4:R4"/>
    <mergeCell ref="P13:R13"/>
    <mergeCell ref="A13:B14"/>
    <mergeCell ref="C13:C14"/>
    <mergeCell ref="D13:D14"/>
    <mergeCell ref="E13:E14"/>
    <mergeCell ref="F13:F14"/>
    <mergeCell ref="T13:U13"/>
    <mergeCell ref="V13:V14"/>
    <mergeCell ref="I13:I14"/>
    <mergeCell ref="J13:K13"/>
    <mergeCell ref="L13:L14"/>
    <mergeCell ref="M13:M14"/>
    <mergeCell ref="N13:N14"/>
    <mergeCell ref="O13:O1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8" orientation="portrait" cellComments="asDisplayed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특입</vt:lpstr>
      <vt:lpstr>특출</vt:lpstr>
      <vt:lpstr>기입출</vt:lpstr>
      <vt:lpstr>추 표지(기)</vt:lpstr>
      <vt:lpstr>추 기입출</vt:lpstr>
      <vt:lpstr>기입출!Print_Area</vt:lpstr>
      <vt:lpstr>'추 기입출'!Print_Area</vt:lpstr>
      <vt:lpstr>'추 표지(기)'!Print_Area</vt:lpstr>
      <vt:lpstr>'추 기입출'!Print_Titles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2014-09-18T23:41:30Z</cp:lastPrinted>
  <dcterms:created xsi:type="dcterms:W3CDTF">2013-08-23T08:00:50Z</dcterms:created>
  <dcterms:modified xsi:type="dcterms:W3CDTF">2014-09-18T23:42:55Z</dcterms:modified>
</cp:coreProperties>
</file>