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1610" yWindow="285" windowWidth="20085" windowHeight="5865" tabRatio="751" firstSheet="3" activeTab="5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19" r:id="rId6"/>
    <sheet name="명시이월(일반회계)" sheetId="17" r:id="rId7"/>
    <sheet name="명시이월(특별회계)" sheetId="18" r:id="rId8"/>
  </sheets>
  <externalReferences>
    <externalReference r:id="rId9"/>
  </externalReferences>
  <definedNames>
    <definedName name="_xlnm._FilterDatabase" localSheetId="6" hidden="1">'명시이월(일반회계)'!$A$7:$K$8</definedName>
    <definedName name="_xlnm._FilterDatabase" localSheetId="7" hidden="1">'명시이월(특별회계)'!$A$7:$K$7</definedName>
    <definedName name="_xlnm.Print_Area" localSheetId="6">'명시이월(일반회계)'!$A$1:$K$8</definedName>
    <definedName name="_xlnm.Print_Area" localSheetId="7">'명시이월(특별회계)'!$A$1:$K$7</definedName>
    <definedName name="_xlnm.Print_Area" localSheetId="5">총괄표!$A$1:$I$25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9" l="1"/>
  <c r="C8" i="19"/>
  <c r="C7" i="19" s="1"/>
  <c r="D8" i="19"/>
  <c r="D7" i="19" s="1"/>
  <c r="F8" i="19"/>
  <c r="F7" i="19" s="1"/>
  <c r="G8" i="19"/>
  <c r="G7" i="19" s="1"/>
  <c r="C9" i="19"/>
  <c r="D9" i="19"/>
  <c r="E9" i="19" s="1"/>
  <c r="F9" i="19"/>
  <c r="G9" i="19"/>
  <c r="H9" i="19"/>
  <c r="C10" i="19"/>
  <c r="D10" i="19"/>
  <c r="E10" i="19" s="1"/>
  <c r="F10" i="19"/>
  <c r="G10" i="19"/>
  <c r="H10" i="19"/>
  <c r="C11" i="19"/>
  <c r="D11" i="19"/>
  <c r="E11" i="19" s="1"/>
  <c r="F11" i="19"/>
  <c r="G11" i="19"/>
  <c r="H11" i="19"/>
  <c r="C12" i="19"/>
  <c r="D12" i="19"/>
  <c r="E12" i="19" s="1"/>
  <c r="F12" i="19"/>
  <c r="G12" i="19"/>
  <c r="H12" i="19" s="1"/>
  <c r="C13" i="19"/>
  <c r="D13" i="19"/>
  <c r="E13" i="19" s="1"/>
  <c r="F13" i="19"/>
  <c r="G13" i="19"/>
  <c r="H13" i="19" s="1"/>
  <c r="C14" i="19"/>
  <c r="D14" i="19"/>
  <c r="E14" i="19" s="1"/>
  <c r="F14" i="19"/>
  <c r="G14" i="19"/>
  <c r="H14" i="19" s="1"/>
  <c r="C15" i="19"/>
  <c r="D15" i="19"/>
  <c r="E15" i="19" s="1"/>
  <c r="F15" i="19"/>
  <c r="G15" i="19"/>
  <c r="H15" i="19" s="1"/>
  <c r="C16" i="19"/>
  <c r="D16" i="19"/>
  <c r="E16" i="19" s="1"/>
  <c r="F16" i="19"/>
  <c r="G16" i="19"/>
  <c r="H16" i="19" s="1"/>
  <c r="C17" i="19"/>
  <c r="D17" i="19"/>
  <c r="E17" i="19" s="1"/>
  <c r="F17" i="19"/>
  <c r="G17" i="19"/>
  <c r="H17" i="19" s="1"/>
  <c r="C24" i="19"/>
  <c r="L8" i="19" s="1"/>
  <c r="D24" i="19"/>
  <c r="E24" i="19"/>
  <c r="F24" i="19"/>
  <c r="M8" i="19" s="1"/>
  <c r="M7" i="19" s="1"/>
  <c r="G24" i="19"/>
  <c r="C25" i="19"/>
  <c r="L9" i="19" s="1"/>
  <c r="N9" i="19" s="1"/>
  <c r="D25" i="19"/>
  <c r="D23" i="19" s="1"/>
  <c r="F25" i="19"/>
  <c r="M9" i="19" s="1"/>
  <c r="G25" i="19"/>
  <c r="G23" i="19" s="1"/>
  <c r="D30" i="19"/>
  <c r="B24" i="19" s="1"/>
  <c r="E30" i="19"/>
  <c r="F30" i="19"/>
  <c r="B31" i="19"/>
  <c r="C31" i="19"/>
  <c r="B32" i="19"/>
  <c r="B9" i="19" s="1"/>
  <c r="I9" i="19" s="1"/>
  <c r="C32" i="19"/>
  <c r="C30" i="19" s="1"/>
  <c r="B33" i="19"/>
  <c r="B10" i="19" s="1"/>
  <c r="I10" i="19" s="1"/>
  <c r="C33" i="19"/>
  <c r="B34" i="19"/>
  <c r="B11" i="19" s="1"/>
  <c r="I11" i="19" s="1"/>
  <c r="C34" i="19"/>
  <c r="B35" i="19"/>
  <c r="B12" i="19" s="1"/>
  <c r="I12" i="19" s="1"/>
  <c r="C35" i="19"/>
  <c r="B36" i="19"/>
  <c r="B13" i="19" s="1"/>
  <c r="I13" i="19" s="1"/>
  <c r="C36" i="19"/>
  <c r="B37" i="19"/>
  <c r="B14" i="19" s="1"/>
  <c r="I14" i="19" s="1"/>
  <c r="C37" i="19"/>
  <c r="B38" i="19"/>
  <c r="B15" i="19" s="1"/>
  <c r="I15" i="19" s="1"/>
  <c r="C38" i="19"/>
  <c r="B39" i="19"/>
  <c r="B16" i="19" s="1"/>
  <c r="I16" i="19" s="1"/>
  <c r="C39" i="19"/>
  <c r="B40" i="19"/>
  <c r="B17" i="19" s="1"/>
  <c r="I17" i="19" s="1"/>
  <c r="C40" i="19"/>
  <c r="I24" i="19" l="1"/>
  <c r="K24" i="19"/>
  <c r="B30" i="19"/>
  <c r="L24" i="19"/>
  <c r="G3" i="19"/>
  <c r="I25" i="19"/>
  <c r="K25" i="19"/>
  <c r="K23" i="19"/>
  <c r="L7" i="19"/>
  <c r="N7" i="19" s="1"/>
  <c r="N8" i="19"/>
  <c r="D3" i="19"/>
  <c r="H24" i="19"/>
  <c r="H23" i="19" s="1"/>
  <c r="F23" i="19"/>
  <c r="B23" i="19"/>
  <c r="H8" i="19"/>
  <c r="H7" i="19" s="1"/>
  <c r="E25" i="19"/>
  <c r="E23" i="19" s="1"/>
  <c r="B8" i="19"/>
  <c r="C23" i="19"/>
  <c r="E8" i="19"/>
  <c r="E7" i="19" s="1"/>
  <c r="K1" i="3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I8" i="19" l="1"/>
  <c r="I7" i="19" s="1"/>
  <c r="B7" i="19"/>
  <c r="L25" i="19"/>
  <c r="I23" i="19"/>
  <c r="L23" i="19" s="1"/>
  <c r="M11" i="3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C5" i="3" l="1"/>
  <c r="D10" i="3"/>
  <c r="J5" i="3"/>
  <c r="L6" i="3" l="1"/>
  <c r="D12" i="3"/>
  <c r="F12" i="3" s="1"/>
  <c r="F10" i="3"/>
  <c r="D8" i="3"/>
  <c r="D7" i="3"/>
  <c r="J6" i="3"/>
  <c r="J9" i="3"/>
  <c r="C9" i="3"/>
  <c r="C6" i="3"/>
  <c r="L5" i="3"/>
  <c r="L9" i="3"/>
  <c r="D6" i="3" l="1"/>
  <c r="E6" i="3" s="1"/>
  <c r="D9" i="3"/>
  <c r="E9" i="3" s="1"/>
  <c r="F9" i="3"/>
  <c r="D5" i="3" l="1"/>
  <c r="E5" i="3" s="1"/>
</calcChain>
</file>

<file path=xl/sharedStrings.xml><?xml version="1.0" encoding="utf-8"?>
<sst xmlns="http://schemas.openxmlformats.org/spreadsheetml/2006/main" count="1888" uniqueCount="808">
  <si>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</si>
  <si>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</si>
  <si>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</si>
  <si>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</si>
  <si>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</si>
  <si>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</si>
  <si>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</si>
  <si>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</si>
  <si>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</si>
  <si>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</si>
  <si>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</si>
  <si>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</si>
  <si>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</si>
  <si>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</si>
  <si>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</si>
  <si>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</si>
  <si>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</si>
  <si>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</si>
  <si>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</si>
  <si>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</si>
  <si>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</si>
  <si>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</si>
  <si>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</si>
  <si>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</si>
  <si>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</si>
  <si>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</si>
  <si>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</si>
  <si>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</si>
  <si>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</si>
  <si>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</si>
  <si>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</si>
  <si>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</si>
  <si>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</si>
  <si>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</si>
  <si>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</si>
  <si>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</si>
  <si>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</si>
  <si>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</si>
  <si>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</si>
  <si>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</si>
  <si>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</si>
  <si>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</si>
  <si>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</si>
  <si>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</si>
  <si>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</si>
  <si>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</si>
  <si>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</si>
  <si>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</si>
  <si>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</si>
  <si>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</si>
  <si>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</si>
  <si>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</si>
  <si>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</si>
  <si>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</si>
  <si>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</si>
  <si>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</si>
  <si>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</si>
  <si>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</si>
  <si>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</si>
  <si>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</si>
  <si>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</si>
  <si>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</si>
  <si>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</si>
  <si>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</si>
  <si>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</si>
  <si>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</si>
  <si>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</si>
  <si>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</si>
  <si>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</si>
  <si>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</si>
  <si>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</si>
  <si>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</si>
  <si>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</si>
  <si>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</si>
  <si>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</si>
  <si>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</si>
  <si>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</si>
  <si>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</si>
  <si>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</si>
  <si>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</si>
  <si>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</si>
  <si>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</si>
  <si>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</si>
  <si>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</si>
  <si>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</si>
  <si>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</si>
  <si>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</si>
  <si>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</si>
  <si>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</si>
  <si>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</si>
  <si>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</si>
  <si>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</si>
  <si>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</si>
  <si>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</si>
  <si>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</si>
  <si>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</si>
  <si>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</si>
  <si>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</si>
  <si>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</si>
  <si>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</si>
  <si>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</si>
  <si>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</si>
  <si>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</si>
  <si>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</si>
  <si>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</si>
  <si>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</si>
  <si>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</si>
  <si>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</si>
  <si>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</si>
  <si>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</si>
  <si>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</si>
  <si>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</si>
  <si>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</si>
  <si>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</si>
  <si>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</si>
  <si>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</si>
  <si>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</si>
  <si>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</si>
  <si>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</si>
  <si>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</si>
  <si>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</si>
  <si>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</si>
  <si>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</si>
  <si>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</si>
  <si>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</si>
  <si>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</si>
  <si>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</si>
  <si>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</si>
  <si>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</si>
  <si>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</si>
  <si>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</si>
  <si>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</si>
  <si>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</si>
  <si>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</si>
  <si>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</si>
  <si>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</si>
  <si>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</si>
  <si>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</si>
  <si>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</si>
  <si>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</si>
  <si>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</si>
  <si>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</si>
  <si>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</si>
  <si>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</si>
  <si>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</si>
  <si>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</si>
  <si>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</si>
  <si>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</si>
  <si>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</si>
  <si>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</si>
  <si>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</si>
  <si>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</si>
  <si>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</si>
  <si>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</si>
  <si>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</si>
  <si>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</si>
  <si>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</si>
  <si>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</si>
  <si>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</si>
  <si>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</si>
  <si>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</si>
  <si>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</si>
  <si>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</si>
  <si>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</si>
  <si>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</si>
  <si>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</si>
  <si>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</si>
  <si>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</si>
  <si>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</si>
  <si>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</si>
  <si>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</si>
  <si>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</si>
  <si>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</si>
  <si>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</si>
  <si>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</si>
  <si>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</si>
  <si>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</si>
  <si>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</si>
  <si>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</si>
  <si>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</si>
  <si>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</si>
  <si>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</si>
  <si>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</si>
  <si>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</si>
  <si>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</si>
  <si>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</si>
  <si>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</si>
  <si>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</si>
  <si>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</si>
  <si>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</si>
  <si>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</si>
  <si>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</si>
  <si>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</si>
  <si>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</si>
  <si>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</si>
  <si>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</si>
  <si>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</si>
  <si>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</si>
  <si>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</si>
  <si>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</si>
  <si>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</si>
  <si>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</si>
  <si>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</si>
  <si>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</si>
  <si>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</si>
  <si>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</si>
  <si>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</si>
  <si>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</si>
  <si>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</si>
  <si>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</si>
  <si>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</si>
  <si>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</si>
  <si>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</si>
  <si>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</si>
  <si>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</si>
  <si>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</si>
  <si>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</si>
  <si>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</si>
  <si>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</si>
  <si>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</si>
  <si>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</si>
  <si>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</si>
  <si>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</si>
  <si>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</si>
  <si>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</si>
  <si>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</si>
  <si>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</si>
  <si>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</si>
  <si>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</si>
  <si>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</si>
  <si>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</si>
  <si>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</si>
  <si>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</si>
  <si>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</si>
  <si>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</si>
  <si>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</si>
  <si>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</si>
  <si>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</si>
  <si>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</si>
  <si>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</si>
  <si>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</si>
  <si>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</si>
  <si>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</si>
  <si>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</si>
  <si>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</si>
  <si>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</si>
  <si>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</si>
  <si>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</si>
  <si>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</si>
  <si>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</si>
  <si>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</si>
  <si>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</si>
  <si>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</si>
  <si>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</si>
  <si>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</si>
  <si>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</si>
  <si>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</si>
  <si>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</si>
  <si>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</si>
  <si>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</si>
  <si>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</si>
  <si>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</si>
  <si>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</si>
  <si>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</si>
  <si>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</si>
  <si>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</si>
  <si>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</si>
  <si>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</si>
  <si>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</si>
  <si>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</si>
  <si>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</si>
  <si>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</si>
  <si>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</si>
  <si>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</si>
  <si>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</si>
  <si>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</si>
  <si>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</si>
  <si>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</si>
  <si>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</si>
  <si>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</si>
  <si>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</si>
  <si>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</si>
  <si>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</si>
  <si>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</si>
  <si>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</si>
  <si>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</si>
  <si>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</si>
  <si>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</si>
  <si>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</si>
  <si>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</si>
  <si>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</si>
  <si>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</si>
  <si>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</si>
  <si>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</si>
  <si>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</si>
  <si>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</si>
  <si>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</si>
  <si>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</si>
  <si>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</si>
  <si>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</si>
  <si>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</si>
  <si>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</si>
  <si>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</si>
  <si>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</si>
  <si>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</si>
  <si>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</si>
  <si>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</si>
  <si>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</si>
  <si>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</si>
  <si>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</si>
  <si>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</si>
  <si>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</si>
  <si>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</si>
  <si>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</si>
  <si>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</si>
  <si>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</si>
  <si>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</si>
  <si>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</si>
  <si>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</si>
  <si>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</si>
  <si>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</si>
  <si>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</si>
  <si>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</si>
  <si>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</si>
  <si>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</si>
  <si>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</si>
  <si>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</si>
  <si>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</si>
  <si>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</si>
  <si>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</si>
  <si>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</si>
  <si>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</si>
  <si>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</si>
  <si>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</si>
  <si>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</si>
  <si>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</si>
  <si>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</si>
  <si>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</si>
  <si>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</si>
  <si>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</si>
  <si>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</si>
  <si>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</si>
  <si>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</si>
  <si>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</si>
  <si>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</si>
  <si>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</si>
  <si>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</si>
  <si>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</si>
  <si>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</si>
  <si>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</si>
  <si>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</si>
  <si>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</si>
  <si>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</si>
  <si>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</si>
  <si>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</si>
  <si>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</si>
  <si>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</si>
  <si>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</si>
  <si>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</si>
  <si>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</si>
  <si>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</si>
  <si>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</si>
  <si>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</si>
  <si>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</si>
  <si>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</si>
  <si>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</si>
  <si>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</si>
  <si>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</si>
  <si>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</si>
  <si>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</si>
  <si>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</si>
  <si>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</si>
  <si>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</si>
  <si>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</si>
  <si>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</si>
  <si>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</si>
  <si>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</si>
  <si>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</si>
  <si>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</si>
  <si>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</si>
  <si>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</si>
  <si>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</si>
  <si>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</si>
  <si>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</si>
  <si>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</si>
  <si>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</si>
  <si>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</si>
  <si>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</si>
  <si>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</si>
  <si>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</si>
  <si>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</si>
  <si>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</si>
  <si>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</si>
  <si>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</si>
  <si>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</si>
  <si>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</si>
  <si>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</si>
  <si>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</si>
  <si>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</si>
  <si>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</si>
  <si>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</si>
  <si>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</si>
  <si>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</si>
  <si>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</si>
  <si>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</si>
  <si>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</si>
  <si>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</si>
  <si>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</si>
  <si>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</si>
  <si>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</si>
  <si>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</si>
  <si>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</si>
  <si>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</si>
  <si>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</si>
  <si>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</si>
  <si>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</si>
  <si>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</si>
  <si>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</si>
  <si>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</si>
  <si>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</si>
  <si>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</si>
  <si>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</si>
  <si>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</si>
  <si>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</si>
  <si>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</si>
  <si>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</si>
  <si>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</si>
  <si>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</si>
  <si>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</si>
  <si>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</si>
  <si>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</si>
  <si>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</si>
  <si>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</si>
  <si>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</si>
  <si>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</si>
  <si>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</si>
  <si>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</si>
  <si>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</si>
  <si>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</si>
  <si>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</si>
  <si>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</si>
  <si>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</si>
  <si>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</si>
  <si>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</si>
  <si>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</si>
  <si>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</si>
  <si>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</si>
  <si>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</si>
  <si>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</si>
  <si>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</si>
  <si>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</si>
  <si>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</si>
  <si>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</si>
  <si>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</si>
  <si>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</si>
  <si>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</si>
  <si>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</si>
  <si>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</si>
  <si>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</si>
  <si>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</si>
  <si>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</si>
  <si>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</si>
  <si>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</si>
  <si>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</si>
  <si>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</si>
  <si>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</si>
  <si>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</si>
  <si>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</si>
  <si>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</si>
  <si>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</si>
  <si>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</si>
  <si>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</si>
  <si>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</si>
  <si>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</si>
  <si>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</si>
  <si>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</si>
  <si>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</si>
  <si>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</si>
  <si>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</si>
  <si>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</si>
  <si>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</si>
  <si>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</si>
  <si>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</si>
  <si>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</si>
  <si>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</si>
  <si>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</si>
  <si>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</si>
  <si>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</si>
  <si>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</si>
  <si>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</si>
  <si>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</si>
  <si>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</si>
  <si>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</si>
  <si>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2015년도 제2회 일반회계 및 특별회계 추가경정 세입·세출 예산안</t>
    <phoneticPr fontId="1" type="noConversion"/>
  </si>
  <si>
    <t xml:space="preserve"> - 2016년도 제4회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</si>
  <si>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</si>
  <si>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</si>
  <si>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</si>
  <si>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</si>
  <si>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</si>
  <si>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</si>
  <si>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</si>
  <si>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</si>
  <si>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</si>
  <si>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</si>
  <si>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</si>
  <si>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</si>
  <si>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</si>
  <si>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</si>
  <si>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</si>
  <si>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</si>
  <si>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</si>
  <si>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</si>
  <si>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</si>
  <si>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</si>
  <si>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</si>
  <si>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</si>
  <si>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</si>
  <si>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</si>
  <si>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</si>
  <si>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</si>
  <si>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</si>
  <si>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</si>
  <si>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</si>
  <si>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</si>
  <si>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</si>
  <si>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</si>
  <si>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</si>
  <si>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</si>
  <si>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</si>
  <si>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</si>
  <si>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</si>
  <si>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</si>
  <si>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</si>
  <si>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</si>
  <si>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</si>
  <si>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</si>
  <si>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</si>
  <si>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</si>
  <si>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</si>
  <si>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</si>
  <si>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</si>
  <si>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</si>
  <si>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</si>
  <si>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</si>
  <si>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</si>
  <si>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</si>
  <si>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</si>
  <si>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</si>
  <si>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</si>
  <si>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</si>
  <si>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</si>
  <si>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</si>
  <si>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</si>
  <si>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</si>
  <si>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</si>
  <si>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</si>
  <si>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</si>
  <si>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</si>
  <si>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</si>
  <si>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</si>
  <si>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</si>
  <si>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</si>
  <si>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</si>
  <si>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</si>
  <si>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</si>
  <si>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</si>
  <si>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</si>
  <si>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</si>
  <si>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</si>
  <si>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</si>
  <si>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</si>
  <si>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</si>
  <si>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</si>
  <si>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</si>
  <si>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</si>
  <si>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</si>
  <si>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</si>
  <si>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</si>
  <si>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</si>
  <si>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</si>
  <si>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</si>
  <si>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</si>
  <si>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</si>
  <si>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</si>
  <si>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</si>
  <si>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</si>
  <si>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</si>
  <si>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</si>
  <si>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</si>
  <si>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</si>
  <si>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</si>
  <si>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</si>
  <si>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</si>
  <si>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</si>
  <si>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</si>
  <si>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</si>
  <si>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</si>
  <si>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</si>
  <si>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</si>
  <si>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</si>
  <si>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</si>
  <si>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</si>
  <si>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</si>
  <si>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</si>
  <si>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</si>
  <si>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</si>
  <si>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</si>
  <si>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</si>
  <si>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</si>
  <si>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</si>
  <si>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</si>
  <si>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</si>
  <si>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</si>
  <si>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</si>
  <si>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</si>
  <si>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</si>
  <si>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</si>
  <si>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</si>
  <si>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</si>
  <si>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</si>
  <si>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</si>
  <si>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</si>
  <si>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</si>
  <si>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</si>
  <si>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</si>
  <si>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</si>
  <si>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</si>
  <si>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</si>
  <si>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</si>
  <si>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</si>
  <si>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</si>
  <si>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</si>
  <si>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</si>
  <si>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</si>
  <si>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</si>
  <si>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</si>
  <si>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</si>
  <si>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</si>
  <si>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</si>
  <si>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</si>
  <si>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</si>
  <si>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</si>
  <si>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</si>
  <si>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</si>
  <si>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</si>
  <si>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</si>
  <si>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</si>
  <si>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</si>
  <si>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</si>
  <si>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</si>
  <si>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</si>
  <si>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</si>
  <si>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</si>
  <si>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</si>
  <si>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</si>
  <si>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</si>
  <si>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</si>
  <si>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</si>
  <si>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</si>
  <si>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</si>
  <si>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</si>
  <si>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</si>
  <si>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</si>
  <si>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</si>
  <si>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</si>
  <si>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</si>
  <si>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</si>
  <si>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</si>
  <si>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</si>
  <si>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</si>
  <si>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</si>
  <si>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</si>
  <si>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</si>
  <si>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</si>
  <si>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</si>
  <si>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</si>
  <si>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</si>
  <si>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</si>
  <si>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</si>
  <si>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</si>
  <si>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</si>
  <si>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</si>
  <si>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</si>
  <si>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</si>
  <si>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</si>
  <si>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</si>
  <si>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</si>
  <si>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</si>
  <si>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</si>
  <si>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</si>
  <si>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</si>
  <si>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</si>
  <si>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</si>
  <si>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</si>
  <si>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</si>
  <si>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</si>
  <si>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</si>
  <si>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</si>
  <si>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</si>
  <si>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</si>
  <si>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</si>
  <si>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</si>
  <si>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</si>
  <si>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</si>
  <si>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</si>
  <si>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</si>
  <si>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</si>
  <si>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2016년 4회추경 명시이월 사업조서(일반회계)</t>
    <phoneticPr fontId="17" type="noConversion"/>
  </si>
  <si>
    <t>(단위:천원)</t>
    <phoneticPr fontId="17" type="noConversion"/>
  </si>
  <si>
    <t>구  분</t>
    <phoneticPr fontId="17" type="noConversion"/>
  </si>
  <si>
    <t>예      산     과     목</t>
  </si>
  <si>
    <t>명시이월내용</t>
    <phoneticPr fontId="17" type="noConversion"/>
  </si>
  <si>
    <t>예산액</t>
    <phoneticPr fontId="17" type="noConversion"/>
  </si>
  <si>
    <t>2016년이월액</t>
    <phoneticPr fontId="17" type="noConversion"/>
  </si>
  <si>
    <t>사유</t>
    <phoneticPr fontId="17" type="noConversion"/>
  </si>
  <si>
    <t>연번</t>
    <phoneticPr fontId="17" type="noConversion"/>
  </si>
  <si>
    <t>소관실국</t>
    <phoneticPr fontId="17" type="noConversion"/>
  </si>
  <si>
    <t>소관위원회</t>
    <phoneticPr fontId="17" type="noConversion"/>
  </si>
  <si>
    <t>정책사업</t>
    <phoneticPr fontId="17" type="noConversion"/>
  </si>
  <si>
    <t>단위사업</t>
    <phoneticPr fontId="17" type="noConversion"/>
  </si>
  <si>
    <t>세부사업</t>
    <phoneticPr fontId="17" type="noConversion"/>
  </si>
  <si>
    <t>편성목
(통계목)</t>
    <phoneticPr fontId="17" type="noConversion"/>
  </si>
  <si>
    <t>의회사무처</t>
    <phoneticPr fontId="17" type="noConversion"/>
  </si>
  <si>
    <t>의회운영위원회</t>
    <phoneticPr fontId="17" type="noConversion"/>
  </si>
  <si>
    <t>의회사무처</t>
    <phoneticPr fontId="17" type="noConversion"/>
  </si>
  <si>
    <t>의회운영위원회</t>
    <phoneticPr fontId="17" type="noConversion"/>
  </si>
  <si>
    <t>지역균형개발
(균형발전담당관)</t>
  </si>
  <si>
    <t>지역균형발전사업 추진
(지역균형발전특별회계)</t>
  </si>
  <si>
    <t>자치단체등자본이전
(자치단체자본보조)</t>
  </si>
  <si>
    <t>지역균형발전사업 지원</t>
  </si>
  <si>
    <t>○ 사업기간 : '15.1 ~ '19.12(5년)
○ 계속사업으로 사업추진중
   - 예산편성 : '15 당초</t>
  </si>
  <si>
    <t>북부지역 개발
(균형발전담당관)</t>
  </si>
  <si>
    <t>접경지역 기반시설 확충</t>
  </si>
  <si>
    <t>특수상황지역개발사업(지특/지원)</t>
  </si>
  <si>
    <t>특수상황지역개발사업 
 시군 지원사업</t>
  </si>
  <si>
    <t>○ 국비 미교부에 따른 자금없는 이월 예정
  - 국비 교부 예상시기 : '16.12월 중순
  - 소관부처 : 행정자치부
  - 예산편성 : '16 당초</t>
  </si>
  <si>
    <t>DMZ일원의 합리적 보전과 이용</t>
  </si>
  <si>
    <t>DMZ인프라구축</t>
  </si>
  <si>
    <t>도라전망대 이전신축</t>
  </si>
  <si>
    <t>2016년 4회추경 명시이월 사업조서(특별회계)</t>
    <phoneticPr fontId="17" type="noConversion"/>
  </si>
  <si>
    <t>자치단체등자본이전
(자치단체자본보조)</t>
    <phoneticPr fontId="1" type="noConversion"/>
  </si>
  <si>
    <t>도라전망대 이전신축 사업
(지특/지원)</t>
    <phoneticPr fontId="1" type="noConversion"/>
  </si>
  <si>
    <t>○ 당초 익년도 자금교부를 예상하였으나, 
    국비 자금 교부('16.10.28) 및 집행('16.11.11)에 따라 
    명시이월 제외요청</t>
    <phoneticPr fontId="1" type="noConversion"/>
  </si>
  <si>
    <t>지역균형발전사업 육성
(자체/지원)</t>
    <phoneticPr fontId="1" type="noConversion"/>
  </si>
  <si>
    <t>예비비</t>
    <phoneticPr fontId="1" type="noConversion"/>
  </si>
  <si>
    <t>여상가족교육협력위원회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</si>
  <si>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</si>
  <si>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</si>
  <si>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</si>
  <si>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농정해양위원회</t>
    <phoneticPr fontId="1" type="noConversion"/>
  </si>
  <si>
    <t>문화체육관광위원회</t>
    <phoneticPr fontId="1" type="noConversion"/>
  </si>
  <si>
    <t>안전행정위원회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</si>
  <si>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</si>
  <si>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</si>
  <si>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</si>
  <si>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합계</t>
    <phoneticPr fontId="1" type="noConversion"/>
  </si>
  <si>
    <t>공기업특별회계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</si>
  <si>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</si>
  <si>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</si>
  <si>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</si>
  <si>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</si>
  <si>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</si>
  <si>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※ 회계별, 위원회별 집행부제출안</t>
    <phoneticPr fontId="1" type="noConversion"/>
  </si>
  <si>
    <t>특별회계</t>
    <phoneticPr fontId="1" type="noConversion"/>
  </si>
  <si>
    <t>일반회계</t>
    <phoneticPr fontId="1" type="noConversion"/>
  </si>
  <si>
    <t>합  계</t>
    <phoneticPr fontId="1" type="noConversion"/>
  </si>
  <si>
    <t>세출기준-세입기준</t>
    <phoneticPr fontId="1" type="noConversion"/>
  </si>
  <si>
    <t>수정예산(안)</t>
    <phoneticPr fontId="1" type="noConversion"/>
  </si>
  <si>
    <t>증감액</t>
    <phoneticPr fontId="1" type="noConversion"/>
  </si>
  <si>
    <t>증 액</t>
    <phoneticPr fontId="1" type="noConversion"/>
  </si>
  <si>
    <t>감 액</t>
    <phoneticPr fontId="1" type="noConversion"/>
  </si>
  <si>
    <t>세입기준</t>
    <phoneticPr fontId="1" type="noConversion"/>
  </si>
  <si>
    <t>수정예산(안)</t>
    <phoneticPr fontId="1" type="noConversion"/>
  </si>
  <si>
    <t>세출예산(안)</t>
    <phoneticPr fontId="1" type="noConversion"/>
  </si>
  <si>
    <t>세입예산(안)</t>
    <phoneticPr fontId="1" type="noConversion"/>
  </si>
  <si>
    <t>집행부제출(안)</t>
    <phoneticPr fontId="1" type="noConversion"/>
  </si>
  <si>
    <t>구  분</t>
    <phoneticPr fontId="1" type="noConversion"/>
  </si>
  <si>
    <t>(단위 : 천원)</t>
    <phoneticPr fontId="1" type="noConversion"/>
  </si>
  <si>
    <t>□ 회계별 예산 총 규모</t>
    <phoneticPr fontId="1" type="noConversion"/>
  </si>
  <si>
    <t>여상가족교육협력위원회</t>
    <phoneticPr fontId="1" type="noConversion"/>
  </si>
  <si>
    <t>도시환경위원회</t>
    <phoneticPr fontId="1" type="noConversion"/>
  </si>
  <si>
    <t>보건복지위원회</t>
    <phoneticPr fontId="1" type="noConversion"/>
  </si>
  <si>
    <t>농정해양위원회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</si>
  <si>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</si>
  <si>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</si>
  <si>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특별회계</t>
    <phoneticPr fontId="1" type="noConversion"/>
  </si>
  <si>
    <t>예비비 증감
 - 감액,
+ 증액에 입력</t>
    <phoneticPr fontId="1" type="noConversion"/>
  </si>
  <si>
    <t>일반회계</t>
    <phoneticPr fontId="1" type="noConversion"/>
  </si>
  <si>
    <t>의회운영위원회</t>
    <phoneticPr fontId="1" type="noConversion"/>
  </si>
  <si>
    <t>합  계</t>
    <phoneticPr fontId="1" type="noConversion"/>
  </si>
  <si>
    <t>비고(???)</t>
    <phoneticPr fontId="1" type="noConversion"/>
  </si>
  <si>
    <t>세출</t>
    <phoneticPr fontId="1" type="noConversion"/>
  </si>
  <si>
    <t>세입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</si>
  <si>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</si>
  <si>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</si>
  <si>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</si>
  <si>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감 액</t>
    <phoneticPr fontId="1" type="noConversion"/>
  </si>
  <si>
    <t>※ 예산안 증감현황</t>
    <phoneticPr fontId="1" type="noConversion"/>
  </si>
  <si>
    <t>세출예산(안)</t>
    <phoneticPr fontId="1" type="noConversion"/>
  </si>
  <si>
    <t>세입예산(안)</t>
    <phoneticPr fontId="1" type="noConversion"/>
  </si>
  <si>
    <t>집행부제출(안)</t>
    <phoneticPr fontId="1" type="noConversion"/>
  </si>
  <si>
    <t>(단위 : 천원)</t>
    <phoneticPr fontId="1" type="noConversion"/>
  </si>
  <si>
    <t>※ 예비비 증감</t>
    <phoneticPr fontId="1" type="noConversion"/>
  </si>
  <si>
    <t>세출예산증감</t>
    <phoneticPr fontId="1" type="noConversion"/>
  </si>
  <si>
    <t>세입예산 증감</t>
    <phoneticPr fontId="1" type="noConversion"/>
  </si>
  <si>
    <t>□ 총     괄</t>
    <phoneticPr fontId="1" type="noConversion"/>
  </si>
  <si>
    <t>2016년도 제4회 추경 일반 및 특별회계 세입·세출 예산안(전체예산총괄)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</si>
</sst>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;[Red]\-#,##0\ "/>
    <numFmt numFmtId="177" formatCode="_ * #,##0_ ;_ * \-#,##0_ ;_ * &quot;-&quot;_ ;_ @_ "/>
    <numFmt numFmtId="178" formatCode="#,##0,"/>
    <numFmt numFmtId="179" formatCode="#,##0;[Red]&quot;△&quot;#,##0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name val="돋움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2" fillId="0" borderId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177" fontId="12" fillId="0" borderId="0" applyFont="0" applyFill="0" applyBorder="0" applyAlignment="0" applyProtection="0"/>
  </cellStyleXfs>
  <cellXfs count="1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0" fillId="5" borderId="2" xfId="0" applyFont="1" applyFill="1" applyBorder="1" applyAlignment="1">
      <alignment horizontal="centerContinuous" vertical="center"/>
    </xf>
    <xf numFmtId="0" fontId="3" fillId="5" borderId="2" xfId="0" applyFont="1" applyFill="1" applyBorder="1" applyAlignment="1">
      <alignment horizontal="centerContinuous" vertical="center"/>
    </xf>
    <xf numFmtId="0" fontId="3" fillId="5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6" borderId="2" xfId="0" applyFont="1" applyFill="1" applyBorder="1" applyAlignment="1">
      <alignment horizontal="center" vertical="center"/>
    </xf>
    <xf numFmtId="176" fontId="3" fillId="6" borderId="2" xfId="0" applyNumberFormat="1" applyFont="1" applyFill="1" applyBorder="1">
      <alignment vertical="center"/>
    </xf>
    <xf numFmtId="0" fontId="1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7" borderId="2" xfId="0" applyFont="1" applyFill="1" applyBorder="1" applyAlignment="1">
      <alignment horizontal="center" vertical="center"/>
    </xf>
    <xf numFmtId="0" fontId="2" fillId="8" borderId="1" xfId="0" applyFont="1" applyFill="1" applyBorder="1">
      <alignment vertical="center"/>
    </xf>
    <xf numFmtId="0" fontId="13" fillId="0" borderId="0" xfId="1" applyFont="1" applyAlignment="1">
      <alignment horizontal="left"/>
    </xf>
    <xf numFmtId="0" fontId="14" fillId="0" borderId="0" xfId="1" applyFont="1" applyAlignment="1">
      <alignment vertical="center"/>
    </xf>
    <xf numFmtId="0" fontId="12" fillId="0" borderId="0" xfId="1" applyFill="1" applyAlignment="1">
      <alignment horizontal="center" vertical="center"/>
    </xf>
    <xf numFmtId="0" fontId="15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right" vertical="center"/>
    </xf>
    <xf numFmtId="0" fontId="18" fillId="9" borderId="2" xfId="1" applyFont="1" applyFill="1" applyBorder="1" applyAlignment="1">
      <alignment horizontal="center" vertical="center"/>
    </xf>
    <xf numFmtId="0" fontId="18" fillId="9" borderId="2" xfId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14" fillId="10" borderId="0" xfId="1" applyFont="1" applyFill="1" applyAlignment="1">
      <alignment vertical="center"/>
    </xf>
    <xf numFmtId="0" fontId="18" fillId="9" borderId="2" xfId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 shrinkToFit="1"/>
    </xf>
    <xf numFmtId="177" fontId="20" fillId="0" borderId="2" xfId="4" applyFont="1" applyFill="1" applyBorder="1" applyAlignment="1">
      <alignment horizontal="center" vertical="center" wrapText="1" shrinkToFit="1"/>
    </xf>
    <xf numFmtId="0" fontId="20" fillId="0" borderId="2" xfId="0" applyNumberFormat="1" applyFont="1" applyFill="1" applyBorder="1" applyAlignment="1" applyProtection="1">
      <alignment vertical="center" wrapText="1"/>
    </xf>
    <xf numFmtId="0" fontId="20" fillId="10" borderId="2" xfId="0" applyNumberFormat="1" applyFont="1" applyFill="1" applyBorder="1" applyAlignment="1">
      <alignment horizontal="center" vertical="center" wrapText="1" shrinkToFit="1"/>
    </xf>
    <xf numFmtId="0" fontId="20" fillId="11" borderId="2" xfId="0" applyNumberFormat="1" applyFont="1" applyFill="1" applyBorder="1" applyAlignment="1">
      <alignment horizontal="center" vertical="center" wrapText="1" shrinkToFit="1"/>
    </xf>
    <xf numFmtId="177" fontId="20" fillId="10" borderId="2" xfId="4" applyNumberFormat="1" applyFont="1" applyFill="1" applyBorder="1" applyAlignment="1">
      <alignment horizontal="center" vertical="center" wrapText="1" shrinkToFit="1"/>
    </xf>
    <xf numFmtId="177" fontId="20" fillId="10" borderId="2" xfId="4" applyNumberFormat="1" applyFont="1" applyFill="1" applyBorder="1" applyAlignment="1">
      <alignment horizontal="right" vertical="center" wrapText="1" shrinkToFit="1"/>
    </xf>
    <xf numFmtId="3" fontId="21" fillId="0" borderId="2" xfId="0" applyNumberFormat="1" applyFont="1" applyFill="1" applyBorder="1" applyAlignment="1" applyProtection="1">
      <alignment vertical="center" wrapText="1"/>
    </xf>
    <xf numFmtId="0" fontId="21" fillId="0" borderId="2" xfId="1" applyFont="1" applyFill="1" applyBorder="1" applyAlignment="1">
      <alignment horizontal="center" vertical="center" wrapText="1"/>
    </xf>
    <xf numFmtId="177" fontId="21" fillId="10" borderId="2" xfId="2" applyNumberFormat="1" applyFont="1" applyFill="1" applyBorder="1" applyAlignment="1" applyProtection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177" fontId="20" fillId="10" borderId="2" xfId="2" applyNumberFormat="1" applyFont="1" applyFill="1" applyBorder="1" applyAlignment="1" applyProtection="1">
      <alignment horizontal="center" vertical="center" wrapText="1"/>
    </xf>
    <xf numFmtId="178" fontId="20" fillId="11" borderId="2" xfId="6" quotePrefix="1" applyNumberFormat="1" applyFont="1" applyFill="1" applyBorder="1" applyAlignment="1" applyProtection="1">
      <alignment horizontal="left" vertical="center" wrapText="1"/>
    </xf>
    <xf numFmtId="177" fontId="20" fillId="0" borderId="2" xfId="4" applyFont="1" applyFill="1" applyBorder="1" applyAlignment="1">
      <alignment horizontal="right" vertical="center" wrapText="1" shrinkToFit="1"/>
    </xf>
    <xf numFmtId="0" fontId="3" fillId="5" borderId="2" xfId="0" applyFont="1" applyFill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8" fillId="9" borderId="2" xfId="1" applyFont="1" applyFill="1" applyBorder="1" applyAlignment="1">
      <alignment horizontal="center" vertical="center"/>
    </xf>
    <xf numFmtId="0" fontId="12" fillId="0" borderId="2" xfId="1" applyBorder="1" applyAlignment="1">
      <alignment horizontal="center" vertical="center"/>
    </xf>
    <xf numFmtId="0" fontId="19" fillId="9" borderId="2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9" fontId="22" fillId="0" borderId="2" xfId="0" applyNumberFormat="1" applyFont="1" applyBorder="1">
      <alignment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79" fontId="3" fillId="12" borderId="2" xfId="0" applyNumberFormat="1" applyFont="1" applyFill="1" applyBorder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22" fillId="0" borderId="0" xfId="0" applyFont="1">
      <alignment vertical="center"/>
    </xf>
    <xf numFmtId="179" fontId="22" fillId="0" borderId="0" xfId="0" applyNumberFormat="1" applyFont="1">
      <alignment vertical="center"/>
    </xf>
    <xf numFmtId="179" fontId="3" fillId="0" borderId="0" xfId="0" applyNumberFormat="1" applyFont="1" applyFill="1" applyBorder="1">
      <alignment vertical="center"/>
    </xf>
    <xf numFmtId="179" fontId="3" fillId="0" borderId="3" xfId="0" applyNumberFormat="1" applyFont="1" applyBorder="1">
      <alignment vertical="center"/>
    </xf>
    <xf numFmtId="179" fontId="3" fillId="0" borderId="4" xfId="0" applyNumberFormat="1" applyFont="1" applyBorder="1">
      <alignment vertical="center"/>
    </xf>
    <xf numFmtId="179" fontId="3" fillId="0" borderId="5" xfId="0" applyNumberFormat="1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179" fontId="3" fillId="0" borderId="7" xfId="0" applyNumberFormat="1" applyFont="1" applyBorder="1">
      <alignment vertical="center"/>
    </xf>
    <xf numFmtId="179" fontId="3" fillId="0" borderId="8" xfId="0" applyNumberFormat="1" applyFont="1" applyBorder="1">
      <alignment vertical="center"/>
    </xf>
    <xf numFmtId="179" fontId="3" fillId="0" borderId="2" xfId="0" applyNumberFormat="1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179" fontId="3" fillId="12" borderId="7" xfId="0" applyNumberFormat="1" applyFont="1" applyFill="1" applyBorder="1">
      <alignment vertical="center"/>
    </xf>
    <xf numFmtId="0" fontId="3" fillId="12" borderId="9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13" borderId="7" xfId="0" applyFont="1" applyFill="1" applyBorder="1" applyAlignment="1">
      <alignment horizontal="center" vertical="center"/>
    </xf>
    <xf numFmtId="0" fontId="24" fillId="13" borderId="8" xfId="0" applyFont="1" applyFill="1" applyBorder="1" applyAlignment="1">
      <alignment horizontal="center" vertical="center"/>
    </xf>
    <xf numFmtId="0" fontId="24" fillId="13" borderId="2" xfId="0" applyFont="1" applyFill="1" applyBorder="1" applyAlignment="1">
      <alignment horizontal="center" vertical="center"/>
    </xf>
    <xf numFmtId="0" fontId="24" fillId="13" borderId="2" xfId="0" applyFont="1" applyFill="1" applyBorder="1" applyAlignment="1">
      <alignment horizontal="center" vertical="center"/>
    </xf>
    <xf numFmtId="0" fontId="24" fillId="13" borderId="9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4" fillId="13" borderId="10" xfId="0" applyFont="1" applyFill="1" applyBorder="1" applyAlignment="1">
      <alignment horizontal="center" vertical="center"/>
    </xf>
    <xf numFmtId="0" fontId="24" fillId="13" borderId="11" xfId="0" applyFont="1" applyFill="1" applyBorder="1" applyAlignment="1">
      <alignment horizontal="center" vertical="center"/>
    </xf>
    <xf numFmtId="0" fontId="24" fillId="13" borderId="12" xfId="0" applyFont="1" applyFill="1" applyBorder="1" applyAlignment="1">
      <alignment horizontal="center" vertical="center"/>
    </xf>
    <xf numFmtId="0" fontId="24" fillId="13" borderId="13" xfId="0" applyFont="1" applyFill="1" applyBorder="1" applyAlignment="1">
      <alignment horizontal="center" vertical="center"/>
    </xf>
    <xf numFmtId="0" fontId="24" fillId="13" borderId="14" xfId="0" applyFont="1" applyFill="1" applyBorder="1" applyAlignment="1">
      <alignment horizontal="center" vertical="center"/>
    </xf>
    <xf numFmtId="0" fontId="24" fillId="13" borderId="1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26" fillId="0" borderId="0" xfId="0" applyFont="1">
      <alignment vertical="center"/>
    </xf>
    <xf numFmtId="0" fontId="3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2" fillId="0" borderId="18" xfId="0" applyFont="1" applyBorder="1" applyAlignment="1">
      <alignment horizontal="left" vertical="center" wrapText="1"/>
    </xf>
    <xf numFmtId="0" fontId="22" fillId="12" borderId="2" xfId="0" applyFont="1" applyFill="1" applyBorder="1">
      <alignment vertical="center"/>
    </xf>
    <xf numFmtId="179" fontId="22" fillId="12" borderId="2" xfId="0" applyNumberFormat="1" applyFont="1" applyFill="1" applyBorder="1">
      <alignment vertical="center"/>
    </xf>
    <xf numFmtId="0" fontId="22" fillId="0" borderId="0" xfId="0" applyFont="1" applyBorder="1">
      <alignment vertical="center"/>
    </xf>
    <xf numFmtId="0" fontId="27" fillId="0" borderId="0" xfId="0" applyFont="1" applyAlignment="1">
      <alignment horizontal="center" vertical="center"/>
    </xf>
    <xf numFmtId="179" fontId="22" fillId="0" borderId="0" xfId="0" applyNumberFormat="1" applyFont="1" applyBorder="1">
      <alignment vertical="center"/>
    </xf>
    <xf numFmtId="0" fontId="3" fillId="14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28" fillId="0" borderId="0" xfId="0" applyFont="1" applyAlignment="1">
      <alignment horizontal="centerContinuous" vertical="center"/>
    </xf>
  </cellXfs>
  <cellStyles count="7">
    <cellStyle name="쉼표 [0] 10" xfId="2"/>
    <cellStyle name="쉼표 [0] 10 2" xfId="3"/>
    <cellStyle name="쉼표 [0] 10 2 2" xfId="6"/>
    <cellStyle name="쉼표 [0] 2" xfId="4"/>
    <cellStyle name="표준" xfId="0" builtinId="0"/>
    <cellStyle name="표준 2" xfId="1"/>
    <cellStyle name="표준 2 2 2" xfId="5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TPNZEBKU\3.2016&#45380;%204&#54924;%20&#52628;&#44221;%20&#50696;&#49328;&#50504;&#51312;&#51221;&#49436;&#49885;(&#49345;&#51076;&#50948;&#50857;)-&#49569;&#48512;&#50857;-&#49324;&#50629;&#49444;&#47749;&#49436;%20&#52628;&#440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4추일입"/>
      <sheetName val="4추일출"/>
      <sheetName val="4추특입"/>
      <sheetName val="4추특출"/>
      <sheetName val="명시이월(일반회계)"/>
    </sheetNames>
    <sheetDataSet>
      <sheetData sheetId="0"/>
      <sheetData sheetId="1"/>
      <sheetData sheetId="2"/>
      <sheetData sheetId="3"/>
      <sheetData sheetId="4"/>
      <sheetData sheetId="5">
        <row r="6">
          <cell r="A6" t="str">
            <v>합  계</v>
          </cell>
          <cell r="N6">
            <v>0</v>
          </cell>
          <cell r="O6">
            <v>0</v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</sheetData>
      <sheetData sheetId="6">
        <row r="6">
          <cell r="A6" t="str">
            <v>합  계</v>
          </cell>
          <cell r="N6">
            <v>0</v>
          </cell>
          <cell r="O6">
            <v>0</v>
          </cell>
        </row>
        <row r="7">
          <cell r="A7" t="str">
            <v>(의회운영위원회)</v>
          </cell>
          <cell r="N7">
            <v>0</v>
          </cell>
          <cell r="O7">
            <v>0</v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>(기획재정위원회)</v>
          </cell>
          <cell r="N13">
            <v>0</v>
          </cell>
          <cell r="O13">
            <v>0</v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>(경제과학기술위원회)</v>
          </cell>
          <cell r="N19">
            <v>0</v>
          </cell>
          <cell r="O19">
            <v>0</v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>(안전행정위원회)</v>
          </cell>
          <cell r="N25">
            <v>0</v>
          </cell>
          <cell r="O25">
            <v>0</v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>(문화체육관광위원회)</v>
          </cell>
          <cell r="N31">
            <v>0</v>
          </cell>
          <cell r="O31">
            <v>0</v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>(농정해양위원회)</v>
          </cell>
          <cell r="N37">
            <v>0</v>
          </cell>
          <cell r="O37">
            <v>0</v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>(보건복지위원회)</v>
          </cell>
          <cell r="N43">
            <v>0</v>
          </cell>
          <cell r="O43">
            <v>0</v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>(건설교통위원회)</v>
          </cell>
          <cell r="N49">
            <v>0</v>
          </cell>
          <cell r="O49">
            <v>0</v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>(도시환경위원회)</v>
          </cell>
          <cell r="N55">
            <v>0</v>
          </cell>
          <cell r="O55">
            <v>0</v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>(여성가족교육협력위원회)</v>
          </cell>
          <cell r="N61">
            <v>0</v>
          </cell>
          <cell r="O61">
            <v>0</v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</sheetData>
      <sheetData sheetId="7">
        <row r="6">
          <cell r="A6" t="str">
            <v>합  계</v>
          </cell>
          <cell r="N6">
            <v>0</v>
          </cell>
          <cell r="O6">
            <v>0</v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</sheetData>
      <sheetData sheetId="8">
        <row r="6">
          <cell r="A6" t="str">
            <v>합  계</v>
          </cell>
          <cell r="N6">
            <v>0</v>
          </cell>
          <cell r="O6">
            <v>0</v>
          </cell>
        </row>
        <row r="7">
          <cell r="A7" t="str">
            <v>(          특별회계)</v>
          </cell>
          <cell r="N7">
            <v>0</v>
          </cell>
          <cell r="O7">
            <v>0</v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>(              특별회계)</v>
          </cell>
          <cell r="N15">
            <v>0</v>
          </cell>
          <cell r="O15">
            <v>0</v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>(              특별회계)</v>
          </cell>
          <cell r="N23">
            <v>0</v>
          </cell>
          <cell r="O23">
            <v>0</v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500</v>
      </c>
      <c r="B10" s="3" t="s">
        <v>9</v>
      </c>
      <c r="C10" s="3" t="s">
        <v>32</v>
      </c>
      <c r="D10" s="1"/>
      <c r="E10" s="3" t="s">
        <v>32</v>
      </c>
      <c r="F10" s="3" t="s">
        <v>500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501</v>
      </c>
      <c r="B11" s="3" t="s">
        <v>9</v>
      </c>
      <c r="C11" s="3" t="s">
        <v>32</v>
      </c>
      <c r="D11" s="1"/>
      <c r="E11" s="3" t="s">
        <v>32</v>
      </c>
      <c r="F11" s="3" t="s">
        <v>501</v>
      </c>
      <c r="G11" s="3" t="s">
        <v>9</v>
      </c>
      <c r="H11" s="3" t="s">
        <v>35</v>
      </c>
      <c r="I11" s="3" t="s">
        <v>36</v>
      </c>
    </row>
    <row r="12" spans="1:9" x14ac:dyDescent="0.3">
      <c r="A12" s="30" t="s">
        <v>497</v>
      </c>
      <c r="B12" s="3" t="s">
        <v>9</v>
      </c>
      <c r="C12" s="3" t="s">
        <v>499</v>
      </c>
      <c r="D12" s="1"/>
      <c r="E12" s="3" t="s">
        <v>499</v>
      </c>
      <c r="F12" s="3" t="s">
        <v>497</v>
      </c>
      <c r="G12" s="3" t="s">
        <v>9</v>
      </c>
      <c r="H12" s="3" t="s">
        <v>37</v>
      </c>
      <c r="I12" s="3" t="s">
        <v>38</v>
      </c>
    </row>
    <row r="13" spans="1:9" x14ac:dyDescent="0.3">
      <c r="A13" s="30" t="s">
        <v>498</v>
      </c>
      <c r="B13" s="3" t="s">
        <v>9</v>
      </c>
      <c r="C13" s="3" t="s">
        <v>499</v>
      </c>
      <c r="D13" s="1"/>
      <c r="E13" s="3" t="s">
        <v>499</v>
      </c>
      <c r="F13" s="3" t="s">
        <v>498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499</v>
      </c>
      <c r="D14" s="1"/>
      <c r="E14" s="3" t="s">
        <v>499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540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541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542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543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544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545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546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547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548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549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550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551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552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553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554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555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556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557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558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559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560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561</v>
      </c>
    </row>
    <row r="37" spans="1:9" x14ac:dyDescent="0.3">
      <c r="A37" s="30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562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563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564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565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566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567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568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569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570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571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572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573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574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575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576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577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578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579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580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581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582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583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584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585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586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587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588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589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590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591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592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593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594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595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596</v>
      </c>
    </row>
    <row r="72" spans="1:9" x14ac:dyDescent="0.3">
      <c r="A72" s="30" t="s">
        <v>502</v>
      </c>
      <c r="B72" s="3" t="s">
        <v>158</v>
      </c>
      <c r="C72" s="3" t="s">
        <v>176</v>
      </c>
      <c r="D72" s="1"/>
      <c r="E72" s="3" t="s">
        <v>176</v>
      </c>
      <c r="F72" s="3" t="s">
        <v>502</v>
      </c>
      <c r="G72" s="3" t="s">
        <v>158</v>
      </c>
      <c r="H72" s="3" t="s">
        <v>200</v>
      </c>
      <c r="I72" s="3" t="s">
        <v>597</v>
      </c>
    </row>
    <row r="73" spans="1:9" x14ac:dyDescent="0.3">
      <c r="A73" s="30" t="s">
        <v>503</v>
      </c>
      <c r="B73" s="3" t="s">
        <v>158</v>
      </c>
      <c r="C73" s="3" t="s">
        <v>176</v>
      </c>
      <c r="D73" s="1"/>
      <c r="E73" s="3" t="s">
        <v>176</v>
      </c>
      <c r="F73" s="3" t="s">
        <v>503</v>
      </c>
      <c r="G73" s="3" t="s">
        <v>158</v>
      </c>
      <c r="H73" s="3" t="s">
        <v>202</v>
      </c>
      <c r="I73" s="3" t="s">
        <v>598</v>
      </c>
    </row>
    <row r="74" spans="1:9" x14ac:dyDescent="0.3">
      <c r="A74" s="30" t="s">
        <v>504</v>
      </c>
      <c r="B74" s="3" t="s">
        <v>158</v>
      </c>
      <c r="C74" s="3" t="s">
        <v>176</v>
      </c>
      <c r="D74" s="1"/>
      <c r="E74" s="3" t="s">
        <v>176</v>
      </c>
      <c r="F74" s="3" t="s">
        <v>504</v>
      </c>
      <c r="G74" s="3" t="s">
        <v>158</v>
      </c>
      <c r="H74" s="3" t="s">
        <v>204</v>
      </c>
      <c r="I74" s="3" t="s">
        <v>599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600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601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602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603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604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605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606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607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608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609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610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611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612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613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614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615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616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617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618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619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620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621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622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623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624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625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626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627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30" t="s">
        <v>505</v>
      </c>
      <c r="B111" s="3" t="s">
        <v>158</v>
      </c>
      <c r="C111" s="3" t="s">
        <v>273</v>
      </c>
      <c r="D111" s="1"/>
      <c r="E111" s="3" t="s">
        <v>273</v>
      </c>
      <c r="F111" s="3" t="s">
        <v>505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30" t="s">
        <v>506</v>
      </c>
      <c r="B112" s="3" t="s">
        <v>158</v>
      </c>
      <c r="C112" s="3" t="s">
        <v>273</v>
      </c>
      <c r="D112" s="1"/>
      <c r="E112" s="3" t="s">
        <v>273</v>
      </c>
      <c r="F112" s="3" t="s">
        <v>506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30" t="s">
        <v>507</v>
      </c>
      <c r="B113" s="3" t="s">
        <v>158</v>
      </c>
      <c r="C113" s="3" t="s">
        <v>273</v>
      </c>
      <c r="D113" s="1"/>
      <c r="E113" s="3" t="s">
        <v>273</v>
      </c>
      <c r="F113" s="3" t="s">
        <v>507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30" t="s">
        <v>508</v>
      </c>
      <c r="B121" s="3" t="s">
        <v>276</v>
      </c>
      <c r="C121" s="3" t="s">
        <v>277</v>
      </c>
      <c r="D121" s="1"/>
      <c r="E121" s="3" t="s">
        <v>277</v>
      </c>
      <c r="F121" s="3" t="s">
        <v>508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628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629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630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631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632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633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634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635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636</v>
      </c>
    </row>
    <row r="132" spans="1:9" x14ac:dyDescent="0.3">
      <c r="A132" s="30" t="s">
        <v>509</v>
      </c>
      <c r="B132" s="3" t="s">
        <v>292</v>
      </c>
      <c r="C132" s="3" t="s">
        <v>308</v>
      </c>
      <c r="D132" s="1"/>
      <c r="E132" s="3" t="s">
        <v>308</v>
      </c>
      <c r="F132" s="3" t="s">
        <v>509</v>
      </c>
      <c r="G132" s="3" t="s">
        <v>292</v>
      </c>
      <c r="H132" s="3" t="s">
        <v>323</v>
      </c>
      <c r="I132" s="3" t="s">
        <v>637</v>
      </c>
    </row>
    <row r="133" spans="1:9" x14ac:dyDescent="0.3">
      <c r="A133" s="30" t="s">
        <v>510</v>
      </c>
      <c r="B133" s="3" t="s">
        <v>292</v>
      </c>
      <c r="C133" s="3" t="s">
        <v>308</v>
      </c>
      <c r="D133" s="1"/>
      <c r="E133" s="3" t="s">
        <v>308</v>
      </c>
      <c r="F133" s="3" t="s">
        <v>510</v>
      </c>
      <c r="G133" s="3" t="s">
        <v>292</v>
      </c>
      <c r="H133" s="3" t="s">
        <v>325</v>
      </c>
      <c r="I133" s="3" t="s">
        <v>638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639</v>
      </c>
    </row>
    <row r="135" spans="1:9" x14ac:dyDescent="0.3">
      <c r="A135" s="30" t="s">
        <v>511</v>
      </c>
      <c r="B135" s="3" t="s">
        <v>292</v>
      </c>
      <c r="C135" s="3" t="s">
        <v>308</v>
      </c>
      <c r="D135" s="1"/>
      <c r="E135" s="3" t="s">
        <v>308</v>
      </c>
      <c r="F135" s="3" t="s">
        <v>511</v>
      </c>
      <c r="G135" s="3" t="s">
        <v>292</v>
      </c>
      <c r="H135" s="3" t="s">
        <v>328</v>
      </c>
      <c r="I135" s="3" t="s">
        <v>640</v>
      </c>
    </row>
    <row r="136" spans="1:9" x14ac:dyDescent="0.3">
      <c r="A136" s="30" t="s">
        <v>512</v>
      </c>
      <c r="B136" s="3" t="s">
        <v>292</v>
      </c>
      <c r="C136" s="3" t="s">
        <v>318</v>
      </c>
      <c r="D136" s="1"/>
      <c r="E136" s="3" t="s">
        <v>318</v>
      </c>
      <c r="F136" s="3" t="s">
        <v>512</v>
      </c>
      <c r="G136" s="3" t="s">
        <v>292</v>
      </c>
      <c r="H136" s="3" t="s">
        <v>330</v>
      </c>
      <c r="I136" s="3" t="s">
        <v>641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642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643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644</v>
      </c>
    </row>
    <row r="140" spans="1:9" x14ac:dyDescent="0.3">
      <c r="A140" s="30" t="s">
        <v>513</v>
      </c>
      <c r="B140" s="3" t="s">
        <v>292</v>
      </c>
      <c r="C140" s="3" t="s">
        <v>318</v>
      </c>
      <c r="D140" s="1"/>
      <c r="E140" s="3" t="s">
        <v>318</v>
      </c>
      <c r="F140" s="3" t="s">
        <v>513</v>
      </c>
      <c r="G140" s="3" t="s">
        <v>292</v>
      </c>
      <c r="H140" s="3" t="s">
        <v>339</v>
      </c>
      <c r="I140" s="3" t="s">
        <v>645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646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647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648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649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650</v>
      </c>
    </row>
    <row r="146" spans="1:9" x14ac:dyDescent="0.3">
      <c r="A146" s="3" t="s">
        <v>514</v>
      </c>
      <c r="B146" s="3" t="s">
        <v>337</v>
      </c>
      <c r="C146" s="3" t="s">
        <v>338</v>
      </c>
      <c r="D146" s="1"/>
      <c r="E146" s="3" t="s">
        <v>338</v>
      </c>
      <c r="F146" s="3" t="s">
        <v>514</v>
      </c>
      <c r="G146" s="3" t="s">
        <v>337</v>
      </c>
      <c r="H146" s="3" t="s">
        <v>351</v>
      </c>
      <c r="I146" s="3" t="s">
        <v>651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652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653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654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655</v>
      </c>
    </row>
    <row r="151" spans="1:9" x14ac:dyDescent="0.3">
      <c r="A151" s="30" t="s">
        <v>515</v>
      </c>
      <c r="B151" s="3" t="s">
        <v>337</v>
      </c>
      <c r="C151" s="3" t="s">
        <v>338</v>
      </c>
      <c r="D151" s="1"/>
      <c r="E151" s="3" t="s">
        <v>338</v>
      </c>
      <c r="F151" s="3" t="s">
        <v>515</v>
      </c>
      <c r="G151" s="3" t="s">
        <v>337</v>
      </c>
      <c r="H151" s="3" t="s">
        <v>363</v>
      </c>
      <c r="I151" s="3" t="s">
        <v>656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657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658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659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660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661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662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663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664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665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666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667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668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669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670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671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672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673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674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675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676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677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678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679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680</v>
      </c>
    </row>
    <row r="176" spans="1:9" x14ac:dyDescent="0.3">
      <c r="A176" s="3" t="s">
        <v>516</v>
      </c>
      <c r="B176" s="3" t="s">
        <v>367</v>
      </c>
      <c r="C176" s="3" t="s">
        <v>395</v>
      </c>
      <c r="D176" s="1"/>
      <c r="E176" s="3" t="s">
        <v>395</v>
      </c>
      <c r="F176" s="3" t="s">
        <v>516</v>
      </c>
      <c r="G176" s="3" t="s">
        <v>367</v>
      </c>
      <c r="H176" s="3" t="s">
        <v>419</v>
      </c>
      <c r="I176" s="3" t="s">
        <v>681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682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683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684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685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686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687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688</v>
      </c>
    </row>
    <row r="184" spans="1:9" x14ac:dyDescent="0.3">
      <c r="A184" s="3" t="s">
        <v>517</v>
      </c>
      <c r="B184" s="3" t="s">
        <v>405</v>
      </c>
      <c r="C184" s="3" t="s">
        <v>406</v>
      </c>
      <c r="D184" s="1"/>
      <c r="E184" s="3" t="s">
        <v>406</v>
      </c>
      <c r="F184" s="3" t="s">
        <v>517</v>
      </c>
      <c r="G184" s="3" t="s">
        <v>405</v>
      </c>
      <c r="H184" s="3" t="s">
        <v>435</v>
      </c>
      <c r="I184" s="3" t="s">
        <v>689</v>
      </c>
    </row>
    <row r="185" spans="1:9" x14ac:dyDescent="0.3">
      <c r="A185" s="30" t="s">
        <v>518</v>
      </c>
      <c r="B185" s="3" t="s">
        <v>405</v>
      </c>
      <c r="C185" s="3" t="s">
        <v>406</v>
      </c>
      <c r="D185" s="1"/>
      <c r="E185" s="3" t="s">
        <v>406</v>
      </c>
      <c r="F185" s="3" t="s">
        <v>518</v>
      </c>
      <c r="G185" s="3" t="s">
        <v>405</v>
      </c>
      <c r="H185" s="3" t="s">
        <v>437</v>
      </c>
      <c r="I185" s="3" t="s">
        <v>690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691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692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693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694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695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696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697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698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699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700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701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702</v>
      </c>
    </row>
    <row r="198" spans="1:9" x14ac:dyDescent="0.3">
      <c r="A198" s="30" t="s">
        <v>519</v>
      </c>
      <c r="B198" s="3" t="s">
        <v>405</v>
      </c>
      <c r="C198" s="3" t="s">
        <v>445</v>
      </c>
      <c r="D198" s="1"/>
      <c r="E198" s="3" t="s">
        <v>445</v>
      </c>
      <c r="F198" s="3" t="s">
        <v>519</v>
      </c>
      <c r="G198" s="3" t="s">
        <v>405</v>
      </c>
      <c r="H198" s="3" t="s">
        <v>462</v>
      </c>
      <c r="I198" s="3" t="s">
        <v>703</v>
      </c>
    </row>
    <row r="199" spans="1:9" x14ac:dyDescent="0.3">
      <c r="A199" s="30" t="s">
        <v>520</v>
      </c>
      <c r="B199" s="3" t="s">
        <v>405</v>
      </c>
      <c r="C199" s="3" t="s">
        <v>445</v>
      </c>
      <c r="D199" s="1"/>
      <c r="E199" s="3" t="s">
        <v>445</v>
      </c>
      <c r="F199" s="3" t="s">
        <v>520</v>
      </c>
      <c r="G199" s="3" t="s">
        <v>405</v>
      </c>
      <c r="H199" s="3" t="s">
        <v>464</v>
      </c>
      <c r="I199" s="3" t="s">
        <v>704</v>
      </c>
    </row>
    <row r="200" spans="1:9" x14ac:dyDescent="0.3">
      <c r="A200" s="30" t="s">
        <v>521</v>
      </c>
      <c r="B200" s="3" t="s">
        <v>405</v>
      </c>
      <c r="C200" s="3" t="s">
        <v>445</v>
      </c>
      <c r="D200" s="1"/>
      <c r="E200" s="3" t="s">
        <v>445</v>
      </c>
      <c r="F200" s="3" t="s">
        <v>521</v>
      </c>
      <c r="G200" s="3" t="s">
        <v>405</v>
      </c>
      <c r="H200" s="3" t="s">
        <v>467</v>
      </c>
      <c r="I200" s="3" t="s">
        <v>705</v>
      </c>
    </row>
    <row r="201" spans="1:9" x14ac:dyDescent="0.3">
      <c r="A201" s="30" t="s">
        <v>522</v>
      </c>
      <c r="B201" s="3" t="s">
        <v>405</v>
      </c>
      <c r="C201" s="3" t="s">
        <v>445</v>
      </c>
      <c r="D201" s="1"/>
      <c r="E201" s="3" t="s">
        <v>445</v>
      </c>
      <c r="F201" s="3" t="s">
        <v>522</v>
      </c>
      <c r="G201" s="3" t="s">
        <v>405</v>
      </c>
      <c r="H201" s="3" t="s">
        <v>469</v>
      </c>
      <c r="I201" s="3" t="s">
        <v>706</v>
      </c>
    </row>
    <row r="202" spans="1:9" x14ac:dyDescent="0.3">
      <c r="A202" s="30" t="s">
        <v>523</v>
      </c>
      <c r="B202" s="3" t="s">
        <v>447</v>
      </c>
      <c r="C202" s="3" t="s">
        <v>448</v>
      </c>
      <c r="D202" s="1"/>
      <c r="E202" s="3" t="s">
        <v>448</v>
      </c>
      <c r="F202" s="3" t="s">
        <v>523</v>
      </c>
      <c r="G202" s="3" t="s">
        <v>447</v>
      </c>
      <c r="H202" s="3" t="s">
        <v>471</v>
      </c>
      <c r="I202" s="3" t="s">
        <v>707</v>
      </c>
    </row>
    <row r="203" spans="1:9" x14ac:dyDescent="0.3">
      <c r="A203" s="30" t="s">
        <v>524</v>
      </c>
      <c r="B203" s="3" t="s">
        <v>447</v>
      </c>
      <c r="C203" s="3" t="s">
        <v>448</v>
      </c>
      <c r="D203" s="1"/>
      <c r="E203" s="3" t="s">
        <v>448</v>
      </c>
      <c r="F203" s="3" t="s">
        <v>524</v>
      </c>
      <c r="G203" s="3" t="s">
        <v>447</v>
      </c>
      <c r="H203" s="3" t="s">
        <v>527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528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529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530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531</v>
      </c>
      <c r="I207" s="3" t="s">
        <v>124</v>
      </c>
    </row>
    <row r="208" spans="1:9" x14ac:dyDescent="0.3">
      <c r="A208" s="30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532</v>
      </c>
      <c r="I208" s="3" t="s">
        <v>127</v>
      </c>
    </row>
    <row r="209" spans="1:9" x14ac:dyDescent="0.3">
      <c r="A209" s="30" t="s">
        <v>525</v>
      </c>
      <c r="B209" s="3" t="s">
        <v>447</v>
      </c>
      <c r="C209" s="3" t="s">
        <v>353</v>
      </c>
      <c r="D209" s="1"/>
      <c r="E209" s="3" t="s">
        <v>353</v>
      </c>
      <c r="F209" s="3" t="s">
        <v>525</v>
      </c>
      <c r="G209" s="3" t="s">
        <v>447</v>
      </c>
      <c r="H209" s="3" t="s">
        <v>533</v>
      </c>
      <c r="I209" s="3" t="s">
        <v>130</v>
      </c>
    </row>
    <row r="210" spans="1:9" x14ac:dyDescent="0.3">
      <c r="A210" s="30" t="s">
        <v>526</v>
      </c>
      <c r="B210" s="3" t="s">
        <v>447</v>
      </c>
      <c r="C210" s="3" t="s">
        <v>353</v>
      </c>
      <c r="D210" s="1"/>
      <c r="E210" s="3" t="s">
        <v>353</v>
      </c>
      <c r="F210" s="3" t="s">
        <v>526</v>
      </c>
      <c r="G210" s="3" t="s">
        <v>447</v>
      </c>
      <c r="H210" s="3" t="s">
        <v>534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535</v>
      </c>
      <c r="I211" s="3" t="s">
        <v>136</v>
      </c>
    </row>
    <row r="212" spans="1:9" x14ac:dyDescent="0.3">
      <c r="A212" s="30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536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537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538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539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493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493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opLeftCell="A10" workbookViewId="0">
      <selection activeCell="R4" sqref="R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494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27" t="s">
        <v>495</v>
      </c>
      <c r="B1" s="27"/>
      <c r="C1" s="27"/>
      <c r="D1" s="27"/>
      <c r="E1" s="27"/>
      <c r="F1" s="27"/>
      <c r="H1" s="29" t="s">
        <v>496</v>
      </c>
      <c r="I1" s="28"/>
      <c r="J1" s="29" t="s">
        <v>491</v>
      </c>
      <c r="K1" s="19">
        <f>IFERROR(INDEX(#REF!,MATCH("*예비비*",#REF!,0)),0)</f>
        <v>0</v>
      </c>
      <c r="L1" s="29" t="s">
        <v>492</v>
      </c>
      <c r="M1" s="19">
        <f>I1+K1</f>
        <v>0</v>
      </c>
    </row>
    <row r="2" spans="1:13" ht="24.95" customHeight="1" x14ac:dyDescent="0.3">
      <c r="M2" s="16" t="s">
        <v>488</v>
      </c>
    </row>
    <row r="3" spans="1:13" ht="24.95" customHeight="1" x14ac:dyDescent="0.3">
      <c r="A3" s="57" t="s">
        <v>474</v>
      </c>
      <c r="B3" s="20" t="s">
        <v>487</v>
      </c>
      <c r="C3" s="21"/>
      <c r="D3" s="21"/>
      <c r="E3" s="21"/>
      <c r="F3" s="21"/>
      <c r="H3" s="57" t="s">
        <v>474</v>
      </c>
      <c r="I3" s="20" t="s">
        <v>489</v>
      </c>
      <c r="J3" s="21"/>
      <c r="K3" s="21"/>
      <c r="L3" s="21"/>
      <c r="M3" s="21"/>
    </row>
    <row r="4" spans="1:13" ht="24.95" customHeight="1" x14ac:dyDescent="0.3">
      <c r="A4" s="57"/>
      <c r="B4" s="22" t="s">
        <v>475</v>
      </c>
      <c r="C4" s="22" t="s">
        <v>476</v>
      </c>
      <c r="D4" s="22" t="s">
        <v>477</v>
      </c>
      <c r="E4" s="22" t="s">
        <v>476</v>
      </c>
      <c r="F4" s="22" t="s">
        <v>478</v>
      </c>
      <c r="H4" s="57"/>
      <c r="I4" s="22" t="s">
        <v>475</v>
      </c>
      <c r="J4" s="22" t="s">
        <v>476</v>
      </c>
      <c r="K4" s="22" t="s">
        <v>477</v>
      </c>
      <c r="L4" s="22" t="s">
        <v>476</v>
      </c>
      <c r="M4" s="22" t="s">
        <v>478</v>
      </c>
    </row>
    <row r="5" spans="1:13" ht="24.95" customHeight="1" x14ac:dyDescent="0.3">
      <c r="A5" s="23" t="s">
        <v>479</v>
      </c>
      <c r="B5" s="24" t="e">
        <f>SUM(B6:B13)/2</f>
        <v>#REF!</v>
      </c>
      <c r="C5" s="23" t="e">
        <f>IF(B5=SUM(#REF!),"OK","@@")</f>
        <v>#REF!</v>
      </c>
      <c r="D5" s="24" t="e">
        <f>SUM(D6:D13)/2</f>
        <v>#REF!</v>
      </c>
      <c r="E5" s="23" t="e">
        <f>IF(D5=SUM(#REF!),"OK","@@")</f>
        <v>#REF!</v>
      </c>
      <c r="F5" s="24"/>
      <c r="H5" s="23" t="s">
        <v>479</v>
      </c>
      <c r="I5" s="24" t="e">
        <f>SUM(I6:I13)/2</f>
        <v>#REF!</v>
      </c>
      <c r="J5" s="23" t="e">
        <f>IF(I5=SUM(#REF!),"OK","@@")</f>
        <v>#REF!</v>
      </c>
      <c r="K5" s="24" t="e">
        <f>SUM(K6:K13)/2</f>
        <v>#REF!</v>
      </c>
      <c r="L5" s="23" t="e">
        <f>IF(K5=SUM(#REF!),"OK","@@")</f>
        <v>#REF!</v>
      </c>
      <c r="M5" s="24"/>
    </row>
    <row r="6" spans="1:13" ht="24.95" customHeight="1" x14ac:dyDescent="0.3">
      <c r="A6" s="25" t="s">
        <v>480</v>
      </c>
      <c r="B6" s="26" t="e">
        <f>SUM(B7:B8)</f>
        <v>#REF!</v>
      </c>
      <c r="C6" s="25" t="e">
        <f>IF(B6=#REF!,"OK","@@")</f>
        <v>#REF!</v>
      </c>
      <c r="D6" s="26" t="e">
        <f>SUM(D7:D8)</f>
        <v>#REF!</v>
      </c>
      <c r="E6" s="25" t="e">
        <f>IF(D6=#REF!,"OK","@@")</f>
        <v>#REF!</v>
      </c>
      <c r="F6" s="26"/>
      <c r="H6" s="25" t="s">
        <v>480</v>
      </c>
      <c r="I6" s="26" t="e">
        <f>SUM(I7:I8)</f>
        <v>#REF!</v>
      </c>
      <c r="J6" s="25" t="e">
        <f>IF(I6=#REF!,"OK","@@")</f>
        <v>#REF!</v>
      </c>
      <c r="K6" s="26" t="e">
        <f>SUM(K7:K8)</f>
        <v>#REF!</v>
      </c>
      <c r="L6" s="25" t="e">
        <f>IF(K6=#REF!,"OK","@@")</f>
        <v>#REF!</v>
      </c>
      <c r="M6" s="26"/>
    </row>
    <row r="7" spans="1:13" ht="24.95" customHeight="1" x14ac:dyDescent="0.3">
      <c r="A7" s="17" t="s">
        <v>481</v>
      </c>
      <c r="B7" s="18" t="e">
        <f>SUMIFS(#REF!,#REF!,"도비")</f>
        <v>#REF!</v>
      </c>
      <c r="C7" s="17"/>
      <c r="D7" s="18" t="e">
        <f>SUMIFS(#REF!,#REF!,"도비")</f>
        <v>#REF!</v>
      </c>
      <c r="E7" s="17"/>
      <c r="F7" s="18"/>
      <c r="H7" s="17" t="s">
        <v>481</v>
      </c>
      <c r="I7" s="18" t="e">
        <f>SUMIFS(#REF!,#REF!,"국비")</f>
        <v>#REF!</v>
      </c>
      <c r="J7" s="17"/>
      <c r="K7" s="18" t="e">
        <f>SUMIFS(#REF!,#REF!,"도비")</f>
        <v>#REF!</v>
      </c>
      <c r="L7" s="17"/>
      <c r="M7" s="18"/>
    </row>
    <row r="8" spans="1:13" ht="24.95" customHeight="1" x14ac:dyDescent="0.3">
      <c r="A8" s="17" t="s">
        <v>482</v>
      </c>
      <c r="B8" s="18" t="e">
        <f>SUMIFS(#REF!,#REF!,"국비")+SUMIFS(#REF!,#REF!,"지특")+SUMIFS(#REF!,#REF!,"기금")+SUMIFS(#REF!,#REF!,"특교")</f>
        <v>#REF!</v>
      </c>
      <c r="C8" s="17"/>
      <c r="D8" s="18" t="e">
        <f>SUMIFS(#REF!,#REF!,"국비")+SUMIFS(#REF!,#REF!,"지특")+SUMIFS(#REF!,#REF!,"기금")+SUMIFS(#REF!,#REF!,"특교")</f>
        <v>#REF!</v>
      </c>
      <c r="E8" s="17"/>
      <c r="F8" s="18"/>
      <c r="H8" s="17" t="s">
        <v>482</v>
      </c>
      <c r="I8" s="18" t="e">
        <f>SUMIFS(#REF!,#REF!,"국비")+SUMIFS(#REF!,#REF!,"지특")+SUMIFS(#REF!,#REF!,"기금")+SUMIFS(#REF!,#REF!,"특교")</f>
        <v>#REF!</v>
      </c>
      <c r="J8" s="17"/>
      <c r="K8" s="18" t="e">
        <f>SUMIFS(#REF!,#REF!,"국비")+SUMIFS(#REF!,#REF!,"지특")+SUMIFS(#REF!,#REF!,"기금")+SUMIFS(#REF!,#REF!,"특교")</f>
        <v>#REF!</v>
      </c>
      <c r="L8" s="17"/>
      <c r="M8" s="18"/>
    </row>
    <row r="9" spans="1:13" ht="24.95" customHeight="1" x14ac:dyDescent="0.3">
      <c r="A9" s="25" t="s">
        <v>483</v>
      </c>
      <c r="B9" s="26" t="e">
        <f>SUM(B10:B13)</f>
        <v>#REF!</v>
      </c>
      <c r="C9" s="25" t="e">
        <f>IF(B9=#REF!,"OK","@@")</f>
        <v>#REF!</v>
      </c>
      <c r="D9" s="26" t="e">
        <f>SUM(D10:D13)</f>
        <v>#REF!</v>
      </c>
      <c r="E9" s="25" t="e">
        <f>IF(D9=#REF!,"OK","@@")</f>
        <v>#REF!</v>
      </c>
      <c r="F9" s="26" t="e">
        <f>SUM(F10:F13)</f>
        <v>#REF!</v>
      </c>
      <c r="H9" s="25" t="s">
        <v>483</v>
      </c>
      <c r="I9" s="26" t="e">
        <f>SUM(I10:I13)</f>
        <v>#REF!</v>
      </c>
      <c r="J9" s="25" t="e">
        <f>IF(I9=#REF!,"OK","@@")</f>
        <v>#REF!</v>
      </c>
      <c r="K9" s="26" t="e">
        <f>SUM(K10:K13)</f>
        <v>#REF!</v>
      </c>
      <c r="L9" s="25" t="e">
        <f>IF(K9=#REF!,"OK","@@")</f>
        <v>#REF!</v>
      </c>
      <c r="M9" s="26" t="e">
        <f>SUM(M10:M13)</f>
        <v>#REF!</v>
      </c>
    </row>
    <row r="10" spans="1:13" ht="24.95" customHeight="1" x14ac:dyDescent="0.3">
      <c r="A10" s="17" t="s">
        <v>484</v>
      </c>
      <c r="B10" s="18" t="e">
        <f>SUMIFS(#REF!,#REF!,검증!A10)</f>
        <v>#REF!</v>
      </c>
      <c r="C10" s="17"/>
      <c r="D10" s="18" t="e">
        <f>SUMIFS(#REF!,#REF!,검증!A10)</f>
        <v>#REF!</v>
      </c>
      <c r="E10" s="17"/>
      <c r="F10" s="18" t="e">
        <f>D10-B10</f>
        <v>#REF!</v>
      </c>
      <c r="H10" s="17" t="s">
        <v>484</v>
      </c>
      <c r="I10" s="18" t="e">
        <f>SUMIFS(#REF!,#REF!,검증!H10)</f>
        <v>#REF!</v>
      </c>
      <c r="J10" s="17"/>
      <c r="K10" s="18" t="e">
        <f>SUMIFS(#REF!,#REF!,검증!H10)</f>
        <v>#REF!</v>
      </c>
      <c r="L10" s="17"/>
      <c r="M10" s="18" t="e">
        <f>K10-I10</f>
        <v>#REF!</v>
      </c>
    </row>
    <row r="11" spans="1:13" ht="24.95" customHeight="1" x14ac:dyDescent="0.3">
      <c r="A11" s="17" t="s">
        <v>490</v>
      </c>
      <c r="B11" s="18" t="e">
        <f>SUMIFS(#REF!,#REF!,검증!A11)</f>
        <v>#REF!</v>
      </c>
      <c r="C11" s="17"/>
      <c r="D11" s="18" t="e">
        <f>SUMIFS(#REF!,#REF!,검증!A11)</f>
        <v>#REF!</v>
      </c>
      <c r="E11" s="17"/>
      <c r="F11" s="18" t="e">
        <f t="shared" ref="F11:F13" si="0">D11-B11</f>
        <v>#REF!</v>
      </c>
      <c r="H11" s="17" t="s">
        <v>490</v>
      </c>
      <c r="I11" s="18" t="e">
        <f>SUMIFS(#REF!,#REF!,검증!H11)</f>
        <v>#REF!</v>
      </c>
      <c r="J11" s="17"/>
      <c r="K11" s="18" t="e">
        <f>SUMIFS(#REF!,#REF!,검증!H11)</f>
        <v>#REF!</v>
      </c>
      <c r="L11" s="17"/>
      <c r="M11" s="18" t="e">
        <f t="shared" ref="M11:M13" si="1">K11-I11</f>
        <v>#REF!</v>
      </c>
    </row>
    <row r="12" spans="1:13" ht="24.95" customHeight="1" x14ac:dyDescent="0.3">
      <c r="A12" s="17" t="s">
        <v>485</v>
      </c>
      <c r="B12" s="18" t="e">
        <f>SUMIFS(#REF!,#REF!,검증!A12)</f>
        <v>#REF!</v>
      </c>
      <c r="C12" s="17"/>
      <c r="D12" s="18" t="e">
        <f>SUMIFS(#REF!,#REF!,검증!A12)</f>
        <v>#REF!</v>
      </c>
      <c r="E12" s="17"/>
      <c r="F12" s="18" t="e">
        <f t="shared" si="0"/>
        <v>#REF!</v>
      </c>
      <c r="H12" s="17" t="s">
        <v>485</v>
      </c>
      <c r="I12" s="18" t="e">
        <f>SUMIFS(#REF!,#REF!,검증!H12)</f>
        <v>#REF!</v>
      </c>
      <c r="J12" s="17"/>
      <c r="K12" s="18" t="e">
        <f>SUMIFS(#REF!,#REF!,검증!H12)</f>
        <v>#REF!</v>
      </c>
      <c r="L12" s="17"/>
      <c r="M12" s="18" t="e">
        <f t="shared" si="1"/>
        <v>#REF!</v>
      </c>
    </row>
    <row r="13" spans="1:13" ht="24.95" customHeight="1" x14ac:dyDescent="0.3">
      <c r="A13" s="17" t="s">
        <v>486</v>
      </c>
      <c r="B13" s="18" t="e">
        <f>SUMIFS(#REF!,#REF!,검증!A13)</f>
        <v>#REF!</v>
      </c>
      <c r="C13" s="17"/>
      <c r="D13" s="18" t="e">
        <f>SUMIFS(#REF!,#REF!,검증!A13)</f>
        <v>#REF!</v>
      </c>
      <c r="E13" s="17"/>
      <c r="F13" s="18" t="e">
        <f t="shared" si="0"/>
        <v>#REF!</v>
      </c>
      <c r="H13" s="17" t="s">
        <v>486</v>
      </c>
      <c r="I13" s="18" t="e">
        <f>SUMIFS(#REF!,#REF!,검증!H13)</f>
        <v>#REF!</v>
      </c>
      <c r="J13" s="17"/>
      <c r="K13" s="18" t="e">
        <f>SUMIFS(#REF!,#REF!,검증!H13)</f>
        <v>#REF!</v>
      </c>
      <c r="L13" s="17"/>
      <c r="M13" s="18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abSelected="1" workbookViewId="0">
      <selection activeCell="C42" sqref="C42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2" customWidth="1"/>
    <col min="11" max="15" width="15.625" customWidth="1"/>
  </cols>
  <sheetData>
    <row r="1" spans="1:15" ht="30" customHeight="1" x14ac:dyDescent="0.3">
      <c r="A1" s="111" t="s">
        <v>807</v>
      </c>
      <c r="B1" s="7"/>
      <c r="C1" s="7"/>
      <c r="D1" s="7"/>
      <c r="E1" s="7"/>
      <c r="F1" s="7"/>
      <c r="G1" s="7"/>
      <c r="H1" s="7"/>
      <c r="I1" s="7"/>
      <c r="J1" s="110"/>
    </row>
    <row r="2" spans="1:15" ht="9.9499999999999993" customHeight="1" x14ac:dyDescent="0.3"/>
    <row r="3" spans="1:15" ht="20.100000000000001" customHeight="1" x14ac:dyDescent="0.3">
      <c r="A3" s="99" t="s">
        <v>806</v>
      </c>
      <c r="C3" s="109" t="s">
        <v>805</v>
      </c>
      <c r="D3" s="63">
        <f>SUM(C7:D7)</f>
        <v>0</v>
      </c>
      <c r="F3" s="109" t="s">
        <v>804</v>
      </c>
      <c r="G3" s="63">
        <f>SUM(F7:G7)</f>
        <v>0</v>
      </c>
      <c r="H3" s="108"/>
    </row>
    <row r="4" spans="1:15" ht="15" customHeight="1" thickBot="1" x14ac:dyDescent="0.35">
      <c r="C4" s="70"/>
      <c r="D4" s="70"/>
      <c r="E4" s="70"/>
      <c r="F4" s="107" t="s">
        <v>803</v>
      </c>
      <c r="G4" s="70"/>
      <c r="H4" s="70"/>
      <c r="I4" s="16" t="s">
        <v>802</v>
      </c>
      <c r="J4" s="98"/>
    </row>
    <row r="5" spans="1:15" ht="18" customHeight="1" x14ac:dyDescent="0.3">
      <c r="A5" s="97" t="s">
        <v>794</v>
      </c>
      <c r="B5" s="96" t="s">
        <v>801</v>
      </c>
      <c r="C5" s="95" t="s">
        <v>800</v>
      </c>
      <c r="D5" s="94"/>
      <c r="E5" s="93"/>
      <c r="F5" s="95" t="s">
        <v>799</v>
      </c>
      <c r="G5" s="94"/>
      <c r="H5" s="93"/>
      <c r="I5" s="92" t="s">
        <v>773</v>
      </c>
      <c r="J5" s="85"/>
      <c r="K5" s="69" t="s">
        <v>798</v>
      </c>
      <c r="L5" s="106"/>
      <c r="M5" s="106"/>
      <c r="N5" s="106"/>
      <c r="O5" s="106"/>
    </row>
    <row r="6" spans="1:15" ht="18" customHeight="1" x14ac:dyDescent="0.3">
      <c r="A6" s="90"/>
      <c r="B6" s="89"/>
      <c r="C6" s="88" t="s">
        <v>797</v>
      </c>
      <c r="D6" s="88" t="s">
        <v>796</v>
      </c>
      <c r="E6" s="88" t="s">
        <v>795</v>
      </c>
      <c r="F6" s="88" t="s">
        <v>797</v>
      </c>
      <c r="G6" s="88" t="s">
        <v>796</v>
      </c>
      <c r="H6" s="87" t="s">
        <v>795</v>
      </c>
      <c r="I6" s="86"/>
      <c r="J6" s="85"/>
      <c r="K6" s="68" t="s">
        <v>794</v>
      </c>
      <c r="L6" s="68" t="s">
        <v>793</v>
      </c>
      <c r="M6" s="68" t="s">
        <v>792</v>
      </c>
      <c r="N6" s="68" t="s">
        <v>745</v>
      </c>
      <c r="O6" s="68" t="s">
        <v>791</v>
      </c>
    </row>
    <row r="7" spans="1:15" ht="21.95" customHeight="1" x14ac:dyDescent="0.3">
      <c r="A7" s="82" t="s">
        <v>790</v>
      </c>
      <c r="B7" s="66">
        <f>SUM(B8:B17)</f>
        <v>4036670238</v>
      </c>
      <c r="C7" s="66">
        <f>SUM(C8:C17)</f>
        <v>0</v>
      </c>
      <c r="D7" s="66">
        <f>SUM(D8:D17)</f>
        <v>0</v>
      </c>
      <c r="E7" s="66">
        <f>SUM(E8:E17)</f>
        <v>0</v>
      </c>
      <c r="F7" s="66">
        <f>SUM(F8:F17)</f>
        <v>0</v>
      </c>
      <c r="G7" s="66">
        <f>SUM(G8:G17)</f>
        <v>0</v>
      </c>
      <c r="H7" s="66">
        <f>SUM(H8:H17)</f>
        <v>0</v>
      </c>
      <c r="I7" s="81">
        <f>SUM(I8:I17)</f>
        <v>4036670238</v>
      </c>
      <c r="J7" s="72"/>
      <c r="K7" s="67" t="s">
        <v>790</v>
      </c>
      <c r="L7" s="104">
        <f>SUM(L8:L9)</f>
        <v>0</v>
      </c>
      <c r="M7" s="104">
        <f>SUM(M8:M9)</f>
        <v>0</v>
      </c>
      <c r="N7" s="105">
        <f>L7-M7</f>
        <v>0</v>
      </c>
      <c r="O7" s="104"/>
    </row>
    <row r="8" spans="1:15" ht="21.95" customHeight="1" x14ac:dyDescent="0.3">
      <c r="A8" s="80" t="s">
        <v>789</v>
      </c>
      <c r="B8" s="79">
        <f>B31</f>
        <v>0</v>
      </c>
      <c r="C8" s="79">
        <f>SUMIFS('[1]4추일입'!$N$6:$N$100,'[1]4추일입'!$A$6:$A$100,총괄표!$A8)+SUMIFS('[1]4추특입'!$N$6:$N$80,'[1]4추특입'!$A$6:$A$80,총괄표!$A8)</f>
        <v>0</v>
      </c>
      <c r="D8" s="79">
        <f>SUMIFS('[1]4추일입'!$O$6:$O$100,'[1]4추일입'!$A$6:$A$100,총괄표!$A8)+SUMIFS('[1]4추특입'!$O$6:$O$80,'[1]4추특입'!$A$6:$A$80,총괄표!$A8)</f>
        <v>0</v>
      </c>
      <c r="E8" s="79">
        <f>D8-C8</f>
        <v>0</v>
      </c>
      <c r="F8" s="79">
        <f>SUMIFS('[1]4추일출'!N$6:N$66,'[1]4추일출'!$A$6:$A$66,총괄표!$A8)+SUMIFS('[1]4추특출'!N$6:N$100,'[1]4추특출'!$A$6:$A$100,총괄표!$A8)</f>
        <v>0</v>
      </c>
      <c r="G8" s="79">
        <f>SUMIFS('[1]4추일출'!O$6:O$66,'[1]4추일출'!$A$6:$A$66,총괄표!$A8)+SUMIFS('[1]4추특출'!O$6:O$100,'[1]4추특출'!$A$6:$A$100,총괄표!$A8)</f>
        <v>0</v>
      </c>
      <c r="H8" s="78">
        <f>G8-F8</f>
        <v>0</v>
      </c>
      <c r="I8" s="77">
        <f>B8+F8+G8</f>
        <v>0</v>
      </c>
      <c r="J8" s="72"/>
      <c r="K8" s="102" t="s">
        <v>788</v>
      </c>
      <c r="L8" s="63">
        <f>SUM(C24:D24)</f>
        <v>0</v>
      </c>
      <c r="M8" s="63">
        <f>SUM(F24:G24)</f>
        <v>0</v>
      </c>
      <c r="N8" s="63">
        <f>L8-M8</f>
        <v>0</v>
      </c>
      <c r="O8" s="103" t="s">
        <v>787</v>
      </c>
    </row>
    <row r="9" spans="1:15" ht="21.95" customHeight="1" x14ac:dyDescent="0.3">
      <c r="A9" s="80" t="s">
        <v>754</v>
      </c>
      <c r="B9" s="79">
        <f>B32</f>
        <v>4036670238</v>
      </c>
      <c r="C9" s="79">
        <f>SUMIFS('[1]4추일입'!$N$6:$N$100,'[1]4추일입'!$A$6:$A$100,총괄표!$A9)+SUMIFS('[1]4추특입'!$N$6:$N$80,'[1]4추특입'!$A$6:$A$80,총괄표!$A9)</f>
        <v>0</v>
      </c>
      <c r="D9" s="79">
        <f>SUMIFS('[1]4추일입'!$O$6:$O$100,'[1]4추일입'!$A$6:$A$100,총괄표!$A9)+SUMIFS('[1]4추특입'!$O$6:$O$80,'[1]4추특입'!$A$6:$A$80,총괄표!$A9)</f>
        <v>0</v>
      </c>
      <c r="E9" s="79">
        <f>D9-C9</f>
        <v>0</v>
      </c>
      <c r="F9" s="79">
        <f>SUMIFS('[1]4추일출'!N$6:N$66,'[1]4추일출'!$A$6:$A$66,총괄표!$A9)+SUMIFS('[1]4추특출'!N$6:N$100,'[1]4추특출'!$A$6:$A$100,총괄표!$A9)</f>
        <v>0</v>
      </c>
      <c r="G9" s="79">
        <f>SUMIFS('[1]4추일출'!O$6:O$66,'[1]4추일출'!$A$6:$A$66,총괄표!$A9)+SUMIFS('[1]4추특출'!O$6:O$100,'[1]4추특출'!$A$6:$A$100,총괄표!$A9)</f>
        <v>0</v>
      </c>
      <c r="H9" s="78">
        <f>G9-F9</f>
        <v>0</v>
      </c>
      <c r="I9" s="77">
        <f>B9+F9+G9</f>
        <v>4036670238</v>
      </c>
      <c r="J9" s="72"/>
      <c r="K9" s="102" t="s">
        <v>786</v>
      </c>
      <c r="L9" s="63">
        <f>SUM(C25:D25)</f>
        <v>0</v>
      </c>
      <c r="M9" s="63">
        <f>SUM(F25:G25)</f>
        <v>0</v>
      </c>
      <c r="N9" s="63">
        <f>L9-M9</f>
        <v>0</v>
      </c>
      <c r="O9" s="101"/>
    </row>
    <row r="10" spans="1:15" ht="21.95" customHeight="1" x14ac:dyDescent="0.3">
      <c r="A10" s="80" t="s">
        <v>785</v>
      </c>
      <c r="B10" s="79">
        <f>B33</f>
        <v>0</v>
      </c>
      <c r="C10" s="79">
        <f>SUMIFS('[1]4추일입'!$N$6:$N$100,'[1]4추일입'!$A$6:$A$100,총괄표!$A10)+SUMIFS('[1]4추특입'!$N$6:$N$80,'[1]4추특입'!$A$6:$A$80,총괄표!$A10)</f>
        <v>0</v>
      </c>
      <c r="D10" s="79">
        <f>SUMIFS('[1]4추일입'!$O$6:$O$100,'[1]4추일입'!$A$6:$A$100,총괄표!$A10)+SUMIFS('[1]4추특입'!$O$6:$O$80,'[1]4추특입'!$A$6:$A$80,총괄표!$A10)</f>
        <v>0</v>
      </c>
      <c r="E10" s="79">
        <f>D10-C10</f>
        <v>0</v>
      </c>
      <c r="F10" s="79">
        <f>SUMIFS('[1]4추일출'!N$6:N$66,'[1]4추일출'!$A$6:$A$66,총괄표!$A10)+SUMIFS('[1]4추특출'!N$6:N$100,'[1]4추특출'!$A$6:$A$100,총괄표!$A10)</f>
        <v>0</v>
      </c>
      <c r="G10" s="79">
        <f>SUMIFS('[1]4추일출'!O$6:O$66,'[1]4추일출'!$A$6:$A$66,총괄표!$A10)+SUMIFS('[1]4추특출'!O$6:O$100,'[1]4추특출'!$A$6:$A$100,총괄표!$A10)</f>
        <v>0</v>
      </c>
      <c r="H10" s="78">
        <f>G10-F10</f>
        <v>0</v>
      </c>
      <c r="I10" s="77">
        <f>B10+F10+G10</f>
        <v>0</v>
      </c>
      <c r="J10" s="72"/>
    </row>
    <row r="11" spans="1:15" ht="21.95" customHeight="1" x14ac:dyDescent="0.3">
      <c r="A11" s="80" t="s">
        <v>752</v>
      </c>
      <c r="B11" s="79">
        <f>B34</f>
        <v>0</v>
      </c>
      <c r="C11" s="79">
        <f>SUMIFS('[1]4추일입'!$N$6:$N$100,'[1]4추일입'!$A$6:$A$100,총괄표!$A11)+SUMIFS('[1]4추특입'!$N$6:$N$80,'[1]4추특입'!$A$6:$A$80,총괄표!$A11)</f>
        <v>0</v>
      </c>
      <c r="D11" s="79">
        <f>SUMIFS('[1]4추일입'!$O$6:$O$100,'[1]4추일입'!$A$6:$A$100,총괄표!$A11)+SUMIFS('[1]4추특입'!$O$6:$O$80,'[1]4추특입'!$A$6:$A$80,총괄표!$A11)</f>
        <v>0</v>
      </c>
      <c r="E11" s="79">
        <f>D11-C11</f>
        <v>0</v>
      </c>
      <c r="F11" s="79">
        <f>SUMIFS('[1]4추일출'!N$6:N$66,'[1]4추일출'!$A$6:$A$66,총괄표!$A11)+SUMIFS('[1]4추특출'!N$6:N$100,'[1]4추특출'!$A$6:$A$100,총괄표!$A11)</f>
        <v>0</v>
      </c>
      <c r="G11" s="79">
        <f>SUMIFS('[1]4추일출'!O$6:O$66,'[1]4추일출'!$A$6:$A$66,총괄표!$A11)+SUMIFS('[1]4추특출'!O$6:O$100,'[1]4추특출'!$A$6:$A$100,총괄표!$A11)</f>
        <v>0</v>
      </c>
      <c r="H11" s="78">
        <f>G11-F11</f>
        <v>0</v>
      </c>
      <c r="I11" s="77">
        <f>B11+F11+G11</f>
        <v>0</v>
      </c>
      <c r="J11" s="72"/>
    </row>
    <row r="12" spans="1:15" ht="21.95" customHeight="1" x14ac:dyDescent="0.3">
      <c r="A12" s="80" t="s">
        <v>784</v>
      </c>
      <c r="B12" s="79">
        <f>B35</f>
        <v>0</v>
      </c>
      <c r="C12" s="79">
        <f>SUMIFS('[1]4추일입'!$N$6:$N$100,'[1]4추일입'!$A$6:$A$100,총괄표!$A12)+SUMIFS('[1]4추특입'!$N$6:$N$80,'[1]4추특입'!$A$6:$A$80,총괄표!$A12)</f>
        <v>0</v>
      </c>
      <c r="D12" s="79">
        <f>SUMIFS('[1]4추일입'!$O$6:$O$100,'[1]4추일입'!$A$6:$A$100,총괄표!$A12)+SUMIFS('[1]4추특입'!$O$6:$O$80,'[1]4추특입'!$A$6:$A$80,총괄표!$A12)</f>
        <v>0</v>
      </c>
      <c r="E12" s="79">
        <f>D12-C12</f>
        <v>0</v>
      </c>
      <c r="F12" s="79">
        <f>SUMIFS('[1]4추일출'!N$6:N$66,'[1]4추일출'!$A$6:$A$66,총괄표!$A12)+SUMIFS('[1]4추특출'!N$6:N$100,'[1]4추특출'!$A$6:$A$100,총괄표!$A12)</f>
        <v>0</v>
      </c>
      <c r="G12" s="79">
        <f>SUMIFS('[1]4추일출'!O$6:O$66,'[1]4추일출'!$A$6:$A$66,총괄표!$A12)+SUMIFS('[1]4추특출'!O$6:O$100,'[1]4추특출'!$A$6:$A$100,총괄표!$A12)</f>
        <v>0</v>
      </c>
      <c r="H12" s="78">
        <f>G12-F12</f>
        <v>0</v>
      </c>
      <c r="I12" s="77">
        <f>B12+F12+G12</f>
        <v>0</v>
      </c>
      <c r="J12" s="72"/>
    </row>
    <row r="13" spans="1:15" ht="21.95" customHeight="1" x14ac:dyDescent="0.3">
      <c r="A13" s="80" t="s">
        <v>783</v>
      </c>
      <c r="B13" s="79">
        <f>B36</f>
        <v>0</v>
      </c>
      <c r="C13" s="79">
        <f>SUMIFS('[1]4추일입'!$N$6:$N$100,'[1]4추일입'!$A$6:$A$100,총괄표!$A13)+SUMIFS('[1]4추특입'!$N$6:$N$80,'[1]4추특입'!$A$6:$A$80,총괄표!$A13)</f>
        <v>0</v>
      </c>
      <c r="D13" s="79">
        <f>SUMIFS('[1]4추일입'!$O$6:$O$100,'[1]4추일입'!$A$6:$A$100,총괄표!$A13)+SUMIFS('[1]4추특입'!$O$6:$O$80,'[1]4추특입'!$A$6:$A$80,총괄표!$A13)</f>
        <v>0</v>
      </c>
      <c r="E13" s="79">
        <f>D13-C13</f>
        <v>0</v>
      </c>
      <c r="F13" s="79">
        <f>SUMIFS('[1]4추일출'!N$6:N$66,'[1]4추일출'!$A$6:$A$66,총괄표!$A13)+SUMIFS('[1]4추특출'!N$6:N$100,'[1]4추특출'!$A$6:$A$100,총괄표!$A13)</f>
        <v>0</v>
      </c>
      <c r="G13" s="79">
        <f>SUMIFS('[1]4추일출'!O$6:O$66,'[1]4추일출'!$A$6:$A$66,총괄표!$A13)+SUMIFS('[1]4추특출'!O$6:O$100,'[1]4추특출'!$A$6:$A$100,총괄표!$A13)</f>
        <v>0</v>
      </c>
      <c r="H13" s="78">
        <f>G13-F13</f>
        <v>0</v>
      </c>
      <c r="I13" s="77">
        <f>B13+F13+G13</f>
        <v>0</v>
      </c>
      <c r="J13" s="72"/>
    </row>
    <row r="14" spans="1:15" ht="21.95" customHeight="1" x14ac:dyDescent="0.3">
      <c r="A14" s="80" t="s">
        <v>782</v>
      </c>
      <c r="B14" s="79">
        <f>B37</f>
        <v>0</v>
      </c>
      <c r="C14" s="79">
        <f>SUMIFS('[1]4추일입'!$N$6:$N$100,'[1]4추일입'!$A$6:$A$100,총괄표!$A14)+SUMIFS('[1]4추특입'!$N$6:$N$80,'[1]4추특입'!$A$6:$A$80,총괄표!$A14)</f>
        <v>0</v>
      </c>
      <c r="D14" s="79">
        <f>SUMIFS('[1]4추일입'!$O$6:$O$100,'[1]4추일입'!$A$6:$A$100,총괄표!$A14)+SUMIFS('[1]4추특입'!$O$6:$O$80,'[1]4추특입'!$A$6:$A$80,총괄표!$A14)</f>
        <v>0</v>
      </c>
      <c r="E14" s="79">
        <f>D14-C14</f>
        <v>0</v>
      </c>
      <c r="F14" s="79">
        <f>SUMIFS('[1]4추일출'!N$6:N$66,'[1]4추일출'!$A$6:$A$66,총괄표!$A14)+SUMIFS('[1]4추특출'!N$6:N$100,'[1]4추특출'!$A$6:$A$100,총괄표!$A14)</f>
        <v>0</v>
      </c>
      <c r="G14" s="79">
        <f>SUMIFS('[1]4추일출'!O$6:O$66,'[1]4추일출'!$A$6:$A$66,총괄표!$A14)+SUMIFS('[1]4추특출'!O$6:O$100,'[1]4추특출'!$A$6:$A$100,총괄표!$A14)</f>
        <v>0</v>
      </c>
      <c r="H14" s="78">
        <f>G14-F14</f>
        <v>0</v>
      </c>
      <c r="I14" s="77">
        <f>B14+F14+G14</f>
        <v>0</v>
      </c>
      <c r="J14" s="72"/>
    </row>
    <row r="15" spans="1:15" ht="21.95" customHeight="1" x14ac:dyDescent="0.3">
      <c r="A15" s="80" t="s">
        <v>748</v>
      </c>
      <c r="B15" s="79">
        <f>B38</f>
        <v>0</v>
      </c>
      <c r="C15" s="79">
        <f>SUMIFS('[1]4추일입'!$N$6:$N$100,'[1]4추일입'!$A$6:$A$100,총괄표!$A15)+SUMIFS('[1]4추특입'!$N$6:$N$80,'[1]4추특입'!$A$6:$A$80,총괄표!$A15)</f>
        <v>0</v>
      </c>
      <c r="D15" s="79">
        <f>SUMIFS('[1]4추일입'!$O$6:$O$100,'[1]4추일입'!$A$6:$A$100,총괄표!$A15)+SUMIFS('[1]4추특입'!$O$6:$O$80,'[1]4추특입'!$A$6:$A$80,총괄표!$A15)</f>
        <v>0</v>
      </c>
      <c r="E15" s="79">
        <f>D15-C15</f>
        <v>0</v>
      </c>
      <c r="F15" s="79">
        <f>SUMIFS('[1]4추일출'!N$6:N$66,'[1]4추일출'!$A$6:$A$66,총괄표!$A15)+SUMIFS('[1]4추특출'!N$6:N$100,'[1]4추특출'!$A$6:$A$100,총괄표!$A15)</f>
        <v>0</v>
      </c>
      <c r="G15" s="79">
        <f>SUMIFS('[1]4추일출'!O$6:O$66,'[1]4추일출'!$A$6:$A$66,총괄표!$A15)+SUMIFS('[1]4추특출'!O$6:O$100,'[1]4추특출'!$A$6:$A$100,총괄표!$A15)</f>
        <v>0</v>
      </c>
      <c r="H15" s="78">
        <f>G15-F15</f>
        <v>0</v>
      </c>
      <c r="I15" s="77">
        <f>B15+F15+G15</f>
        <v>0</v>
      </c>
      <c r="J15" s="72"/>
    </row>
    <row r="16" spans="1:15" ht="21.95" customHeight="1" x14ac:dyDescent="0.3">
      <c r="A16" s="100" t="s">
        <v>781</v>
      </c>
      <c r="B16" s="79">
        <f>B39</f>
        <v>0</v>
      </c>
      <c r="C16" s="79">
        <f>SUMIFS('[1]4추일입'!$N$6:$N$100,'[1]4추일입'!$A$6:$A$100,총괄표!$A16)+SUMIFS('[1]4추특입'!$N$6:$N$80,'[1]4추특입'!$A$6:$A$80,총괄표!$A16)</f>
        <v>0</v>
      </c>
      <c r="D16" s="79">
        <f>SUMIFS('[1]4추일입'!$O$6:$O$100,'[1]4추일입'!$A$6:$A$100,총괄표!$A16)+SUMIFS('[1]4추특입'!$O$6:$O$80,'[1]4추특입'!$A$6:$A$80,총괄표!$A16)</f>
        <v>0</v>
      </c>
      <c r="E16" s="79">
        <f>D16-C16</f>
        <v>0</v>
      </c>
      <c r="F16" s="79">
        <f>SUMIFS('[1]4추일출'!N$6:N$66,'[1]4추일출'!$A$6:$A$66,총괄표!$A16)+SUMIFS('[1]4추특출'!N$6:N$100,'[1]4추특출'!$A$6:$A$100,총괄표!$A16)</f>
        <v>0</v>
      </c>
      <c r="G16" s="79">
        <f>SUMIFS('[1]4추일출'!O$6:O$66,'[1]4추일출'!$A$6:$A$66,총괄표!$A16)+SUMIFS('[1]4추특출'!O$6:O$100,'[1]4추특출'!$A$6:$A$100,총괄표!$A16)</f>
        <v>0</v>
      </c>
      <c r="H16" s="78">
        <f>G16-F16</f>
        <v>0</v>
      </c>
      <c r="I16" s="77">
        <f>B16+F16+G16</f>
        <v>0</v>
      </c>
      <c r="J16" s="72"/>
    </row>
    <row r="17" spans="1:13" ht="21.95" customHeight="1" thickBot="1" x14ac:dyDescent="0.35">
      <c r="A17" s="76" t="s">
        <v>780</v>
      </c>
      <c r="B17" s="75">
        <f>B40</f>
        <v>0</v>
      </c>
      <c r="C17" s="75">
        <f>SUMIFS('[1]4추일입'!$N$6:$N$100,'[1]4추일입'!$A$6:$A$100,총괄표!$A17)+SUMIFS('[1]4추특입'!$N$6:$N$80,'[1]4추특입'!$A$6:$A$80,총괄표!$A17)</f>
        <v>0</v>
      </c>
      <c r="D17" s="75">
        <f>SUMIFS('[1]4추일입'!$O$6:$O$100,'[1]4추일입'!$A$6:$A$100,총괄표!$A17)+SUMIFS('[1]4추특입'!$O$6:$O$80,'[1]4추특입'!$A$6:$A$80,총괄표!$A17)</f>
        <v>0</v>
      </c>
      <c r="E17" s="75">
        <f>D17-C17</f>
        <v>0</v>
      </c>
      <c r="F17" s="75">
        <f>SUMIFS('[1]4추일출'!N$6:N$66,'[1]4추일출'!$A$6:$A$66,총괄표!$A17)+SUMIFS('[1]4추특출'!N$6:N$100,'[1]4추특출'!$A$6:$A$100,총괄표!$A17)</f>
        <v>0</v>
      </c>
      <c r="G17" s="75">
        <f>SUMIFS('[1]4추일출'!O$6:O$66,'[1]4추일출'!$A$6:$A$66,총괄표!$A17)+SUMIFS('[1]4추특출'!O$6:O$100,'[1]4추특출'!$A$6:$A$100,총괄표!$A17)</f>
        <v>0</v>
      </c>
      <c r="H17" s="74">
        <f>G17-F17</f>
        <v>0</v>
      </c>
      <c r="I17" s="73">
        <f>B17+F17+G17</f>
        <v>0</v>
      </c>
      <c r="J17" s="72"/>
    </row>
    <row r="19" spans="1:13" ht="20.100000000000001" customHeight="1" x14ac:dyDescent="0.3">
      <c r="A19" s="99" t="s">
        <v>779</v>
      </c>
    </row>
    <row r="20" spans="1:13" ht="15" customHeight="1" thickBot="1" x14ac:dyDescent="0.35">
      <c r="I20" s="16" t="s">
        <v>778</v>
      </c>
      <c r="J20" s="98"/>
    </row>
    <row r="21" spans="1:13" ht="18" customHeight="1" x14ac:dyDescent="0.3">
      <c r="A21" s="97" t="s">
        <v>777</v>
      </c>
      <c r="B21" s="96" t="s">
        <v>776</v>
      </c>
      <c r="C21" s="95" t="s">
        <v>775</v>
      </c>
      <c r="D21" s="94"/>
      <c r="E21" s="93"/>
      <c r="F21" s="95" t="s">
        <v>774</v>
      </c>
      <c r="G21" s="94"/>
      <c r="H21" s="93"/>
      <c r="I21" s="92" t="s">
        <v>773</v>
      </c>
      <c r="J21" s="85"/>
      <c r="K21" s="83" t="s">
        <v>772</v>
      </c>
      <c r="L21" s="91"/>
      <c r="M21" s="70"/>
    </row>
    <row r="22" spans="1:13" ht="18" customHeight="1" x14ac:dyDescent="0.3">
      <c r="A22" s="90"/>
      <c r="B22" s="89"/>
      <c r="C22" s="88" t="s">
        <v>771</v>
      </c>
      <c r="D22" s="88" t="s">
        <v>770</v>
      </c>
      <c r="E22" s="88" t="s">
        <v>769</v>
      </c>
      <c r="F22" s="88" t="s">
        <v>771</v>
      </c>
      <c r="G22" s="88" t="s">
        <v>770</v>
      </c>
      <c r="H22" s="87" t="s">
        <v>769</v>
      </c>
      <c r="I22" s="86"/>
      <c r="J22" s="85"/>
      <c r="K22" s="84" t="s">
        <v>768</v>
      </c>
      <c r="L22" s="83" t="s">
        <v>767</v>
      </c>
      <c r="M22" s="70"/>
    </row>
    <row r="23" spans="1:13" ht="21.95" customHeight="1" x14ac:dyDescent="0.3">
      <c r="A23" s="82" t="s">
        <v>766</v>
      </c>
      <c r="B23" s="66">
        <f>SUM(B24:B25)</f>
        <v>4036670238</v>
      </c>
      <c r="C23" s="66">
        <f>SUM(C24:C25)</f>
        <v>0</v>
      </c>
      <c r="D23" s="66">
        <f>SUM(D24:D25)</f>
        <v>0</v>
      </c>
      <c r="E23" s="66">
        <f>SUM(E24:E25)</f>
        <v>0</v>
      </c>
      <c r="F23" s="66">
        <f>SUM(F24:F25)</f>
        <v>0</v>
      </c>
      <c r="G23" s="66">
        <f>SUM(G24:G25)</f>
        <v>0</v>
      </c>
      <c r="H23" s="66">
        <f>SUM(H24:H25)</f>
        <v>0</v>
      </c>
      <c r="I23" s="81">
        <f>SUM(I24:I25)</f>
        <v>4036670238</v>
      </c>
      <c r="J23" s="72"/>
      <c r="K23" s="71">
        <f>SUM(K24:K25)</f>
        <v>4036670238</v>
      </c>
      <c r="L23" s="71">
        <f>I23-K23</f>
        <v>0</v>
      </c>
      <c r="M23" s="70"/>
    </row>
    <row r="24" spans="1:13" ht="21.95" customHeight="1" x14ac:dyDescent="0.3">
      <c r="A24" s="80" t="s">
        <v>765</v>
      </c>
      <c r="B24" s="79">
        <f>D30</f>
        <v>3988783251</v>
      </c>
      <c r="C24" s="79">
        <f>'[1]4추일입'!N6</f>
        <v>0</v>
      </c>
      <c r="D24" s="79">
        <f>'[1]4추일입'!O6</f>
        <v>0</v>
      </c>
      <c r="E24" s="79">
        <f>D24-C24</f>
        <v>0</v>
      </c>
      <c r="F24" s="79">
        <f>'[1]4추일출'!N6</f>
        <v>0</v>
      </c>
      <c r="G24" s="79">
        <f>'[1]4추일출'!O6</f>
        <v>0</v>
      </c>
      <c r="H24" s="78">
        <f>G24-F24</f>
        <v>0</v>
      </c>
      <c r="I24" s="77">
        <f>B24+F24+G24</f>
        <v>3988783251</v>
      </c>
      <c r="J24" s="72"/>
      <c r="K24" s="71">
        <f>B24+C24+D24</f>
        <v>3988783251</v>
      </c>
      <c r="L24" s="71">
        <f>I24-K24</f>
        <v>0</v>
      </c>
      <c r="M24" s="70"/>
    </row>
    <row r="25" spans="1:13" ht="21.95" customHeight="1" thickBot="1" x14ac:dyDescent="0.35">
      <c r="A25" s="76" t="s">
        <v>764</v>
      </c>
      <c r="B25" s="75">
        <f>E30+F30</f>
        <v>47886987</v>
      </c>
      <c r="C25" s="75">
        <f>'[1]4추특입'!N6</f>
        <v>0</v>
      </c>
      <c r="D25" s="75">
        <f>'[1]4추특입'!O6</f>
        <v>0</v>
      </c>
      <c r="E25" s="75">
        <f>D25-C25</f>
        <v>0</v>
      </c>
      <c r="F25" s="75">
        <f>'[1]4추특출'!N6</f>
        <v>0</v>
      </c>
      <c r="G25" s="75">
        <f>'[1]4추특출'!O6</f>
        <v>0</v>
      </c>
      <c r="H25" s="74"/>
      <c r="I25" s="73">
        <f>B25+F25+G25</f>
        <v>47886987</v>
      </c>
      <c r="J25" s="72"/>
      <c r="K25" s="71">
        <f>B25+C25+D25</f>
        <v>47886987</v>
      </c>
      <c r="L25" s="71">
        <f>I25-K25</f>
        <v>0</v>
      </c>
      <c r="M25" s="70"/>
    </row>
    <row r="28" spans="1:13" ht="20.100000000000001" customHeight="1" x14ac:dyDescent="0.3">
      <c r="A28" s="69" t="s">
        <v>763</v>
      </c>
    </row>
    <row r="29" spans="1:13" ht="20.100000000000001" customHeight="1" x14ac:dyDescent="0.3">
      <c r="A29" s="68" t="s">
        <v>762</v>
      </c>
      <c r="B29" s="68" t="s">
        <v>761</v>
      </c>
      <c r="C29" s="68" t="s">
        <v>760</v>
      </c>
      <c r="D29" s="68" t="s">
        <v>759</v>
      </c>
      <c r="E29" s="68" t="s">
        <v>758</v>
      </c>
      <c r="F29" s="68" t="s">
        <v>757</v>
      </c>
    </row>
    <row r="30" spans="1:13" ht="20.100000000000001" customHeight="1" x14ac:dyDescent="0.3">
      <c r="A30" s="67" t="s">
        <v>756</v>
      </c>
      <c r="B30" s="66">
        <f>SUM(B31:B40)</f>
        <v>4036670238</v>
      </c>
      <c r="C30" s="66">
        <f>SUM(C31:C40)</f>
        <v>3988783251</v>
      </c>
      <c r="D30" s="66">
        <f>SUM(D31:D40)</f>
        <v>3988783251</v>
      </c>
      <c r="E30" s="66">
        <f>SUM(E31:E40)</f>
        <v>47886987</v>
      </c>
      <c r="F30" s="66">
        <f>SUM(F31:F40)</f>
        <v>0</v>
      </c>
    </row>
    <row r="31" spans="1:13" ht="20.100000000000001" customHeight="1" x14ac:dyDescent="0.3">
      <c r="A31" s="65" t="s">
        <v>755</v>
      </c>
      <c r="B31" s="63">
        <f>SUM(D31:G31)</f>
        <v>0</v>
      </c>
      <c r="C31" s="63">
        <f>D31+F31</f>
        <v>0</v>
      </c>
      <c r="D31" s="63"/>
      <c r="E31" s="63"/>
      <c r="F31" s="63"/>
    </row>
    <row r="32" spans="1:13" ht="20.100000000000001" customHeight="1" x14ac:dyDescent="0.3">
      <c r="A32" s="65" t="s">
        <v>754</v>
      </c>
      <c r="B32" s="63">
        <f>SUM(D32:G32)</f>
        <v>4036670238</v>
      </c>
      <c r="C32" s="63">
        <f>D32+F32</f>
        <v>3988783251</v>
      </c>
      <c r="D32" s="63">
        <v>3988783251</v>
      </c>
      <c r="E32" s="63">
        <v>47886987</v>
      </c>
      <c r="F32" s="63"/>
    </row>
    <row r="33" spans="1:6" ht="20.100000000000001" customHeight="1" x14ac:dyDescent="0.3">
      <c r="A33" s="65" t="s">
        <v>753</v>
      </c>
      <c r="B33" s="63">
        <f>SUM(D33:G33)</f>
        <v>0</v>
      </c>
      <c r="C33" s="63">
        <f>D33+F33</f>
        <v>0</v>
      </c>
      <c r="D33" s="63"/>
      <c r="E33" s="63"/>
      <c r="F33" s="63"/>
    </row>
    <row r="34" spans="1:6" ht="20.100000000000001" customHeight="1" x14ac:dyDescent="0.3">
      <c r="A34" s="65" t="s">
        <v>752</v>
      </c>
      <c r="B34" s="63">
        <f>SUM(D34:G34)</f>
        <v>0</v>
      </c>
      <c r="C34" s="63">
        <f>D34+F34</f>
        <v>0</v>
      </c>
      <c r="D34" s="63"/>
      <c r="E34" s="63"/>
      <c r="F34" s="63"/>
    </row>
    <row r="35" spans="1:6" ht="20.100000000000001" customHeight="1" x14ac:dyDescent="0.3">
      <c r="A35" s="65" t="s">
        <v>751</v>
      </c>
      <c r="B35" s="63">
        <f>SUM(D35:G35)</f>
        <v>0</v>
      </c>
      <c r="C35" s="63">
        <f>D35+F35</f>
        <v>0</v>
      </c>
      <c r="D35" s="63"/>
      <c r="E35" s="63"/>
      <c r="F35" s="63"/>
    </row>
    <row r="36" spans="1:6" ht="20.100000000000001" customHeight="1" x14ac:dyDescent="0.3">
      <c r="A36" s="65" t="s">
        <v>750</v>
      </c>
      <c r="B36" s="63">
        <f>SUM(D36:G36)</f>
        <v>0</v>
      </c>
      <c r="C36" s="63">
        <f>D36+F36</f>
        <v>0</v>
      </c>
      <c r="D36" s="63"/>
      <c r="E36" s="63"/>
      <c r="F36" s="63"/>
    </row>
    <row r="37" spans="1:6" ht="20.100000000000001" customHeight="1" x14ac:dyDescent="0.3">
      <c r="A37" s="65" t="s">
        <v>749</v>
      </c>
      <c r="B37" s="63">
        <f>SUM(D37:G37)</f>
        <v>0</v>
      </c>
      <c r="C37" s="63">
        <f>D37+F37</f>
        <v>0</v>
      </c>
      <c r="D37" s="63"/>
      <c r="E37" s="63"/>
      <c r="F37" s="63"/>
    </row>
    <row r="38" spans="1:6" ht="20.100000000000001" customHeight="1" x14ac:dyDescent="0.3">
      <c r="A38" s="65" t="s">
        <v>748</v>
      </c>
      <c r="B38" s="63">
        <f>SUM(D38:G38)</f>
        <v>0</v>
      </c>
      <c r="C38" s="63">
        <f>D38+F38</f>
        <v>0</v>
      </c>
      <c r="D38" s="63"/>
      <c r="E38" s="63"/>
      <c r="F38" s="63"/>
    </row>
    <row r="39" spans="1:6" ht="20.100000000000001" customHeight="1" x14ac:dyDescent="0.3">
      <c r="A39" s="65" t="s">
        <v>747</v>
      </c>
      <c r="B39" s="63">
        <f>SUM(D39:G39)</f>
        <v>0</v>
      </c>
      <c r="C39" s="63">
        <f>D39+F39</f>
        <v>0</v>
      </c>
      <c r="D39" s="63"/>
      <c r="E39" s="63"/>
      <c r="F39" s="63"/>
    </row>
    <row r="40" spans="1:6" ht="20.100000000000001" customHeight="1" x14ac:dyDescent="0.3">
      <c r="A40" s="65" t="s">
        <v>746</v>
      </c>
      <c r="B40" s="63">
        <f>SUM(D40:G40)</f>
        <v>0</v>
      </c>
      <c r="C40" s="63">
        <f>D40+F40</f>
        <v>0</v>
      </c>
      <c r="D40" s="63"/>
      <c r="E40" s="63"/>
      <c r="F40" s="63"/>
    </row>
    <row r="42" spans="1:6" ht="20.100000000000001" customHeight="1" x14ac:dyDescent="0.3">
      <c r="A42" s="64" t="s">
        <v>745</v>
      </c>
      <c r="B42" s="63"/>
      <c r="C42" s="6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8"/>
  <sheetViews>
    <sheetView showGridLines="0" view="pageBreakPreview" topLeftCell="D1" zoomScale="80" zoomScaleNormal="100" zoomScaleSheetLayoutView="80" workbookViewId="0">
      <selection activeCell="H8" sqref="H8"/>
    </sheetView>
  </sheetViews>
  <sheetFormatPr defaultRowHeight="12" x14ac:dyDescent="0.3"/>
  <cols>
    <col min="1" max="1" width="10.125" style="32" hidden="1" customWidth="1"/>
    <col min="2" max="2" width="15.25" style="32" hidden="1" customWidth="1"/>
    <col min="3" max="3" width="16" style="32" hidden="1" customWidth="1"/>
    <col min="4" max="4" width="27.375" style="32" customWidth="1"/>
    <col min="5" max="5" width="21.125" style="32" customWidth="1"/>
    <col min="6" max="6" width="33.375" style="35" customWidth="1"/>
    <col min="7" max="7" width="17.875" style="32" customWidth="1"/>
    <col min="8" max="8" width="20.5" style="32" customWidth="1"/>
    <col min="9" max="9" width="14.625" style="32" customWidth="1"/>
    <col min="10" max="10" width="14.125" style="32" customWidth="1"/>
    <col min="11" max="11" width="44" style="34" customWidth="1"/>
    <col min="12" max="256" width="9" style="32"/>
    <col min="257" max="259" width="0" style="32" hidden="1" customWidth="1"/>
    <col min="260" max="260" width="27.375" style="32" customWidth="1"/>
    <col min="261" max="261" width="21.125" style="32" customWidth="1"/>
    <col min="262" max="262" width="33.375" style="32" customWidth="1"/>
    <col min="263" max="263" width="17.875" style="32" customWidth="1"/>
    <col min="264" max="264" width="20.5" style="32" customWidth="1"/>
    <col min="265" max="265" width="14.625" style="32" customWidth="1"/>
    <col min="266" max="266" width="14.125" style="32" customWidth="1"/>
    <col min="267" max="267" width="44" style="32" customWidth="1"/>
    <col min="268" max="512" width="9" style="32"/>
    <col min="513" max="515" width="0" style="32" hidden="1" customWidth="1"/>
    <col min="516" max="516" width="27.375" style="32" customWidth="1"/>
    <col min="517" max="517" width="21.125" style="32" customWidth="1"/>
    <col min="518" max="518" width="33.375" style="32" customWidth="1"/>
    <col min="519" max="519" width="17.875" style="32" customWidth="1"/>
    <col min="520" max="520" width="20.5" style="32" customWidth="1"/>
    <col min="521" max="521" width="14.625" style="32" customWidth="1"/>
    <col min="522" max="522" width="14.125" style="32" customWidth="1"/>
    <col min="523" max="523" width="44" style="32" customWidth="1"/>
    <col min="524" max="768" width="9" style="32"/>
    <col min="769" max="771" width="0" style="32" hidden="1" customWidth="1"/>
    <col min="772" max="772" width="27.375" style="32" customWidth="1"/>
    <col min="773" max="773" width="21.125" style="32" customWidth="1"/>
    <col min="774" max="774" width="33.375" style="32" customWidth="1"/>
    <col min="775" max="775" width="17.875" style="32" customWidth="1"/>
    <col min="776" max="776" width="20.5" style="32" customWidth="1"/>
    <col min="777" max="777" width="14.625" style="32" customWidth="1"/>
    <col min="778" max="778" width="14.125" style="32" customWidth="1"/>
    <col min="779" max="779" width="44" style="32" customWidth="1"/>
    <col min="780" max="1024" width="9" style="32"/>
    <col min="1025" max="1027" width="0" style="32" hidden="1" customWidth="1"/>
    <col min="1028" max="1028" width="27.375" style="32" customWidth="1"/>
    <col min="1029" max="1029" width="21.125" style="32" customWidth="1"/>
    <col min="1030" max="1030" width="33.375" style="32" customWidth="1"/>
    <col min="1031" max="1031" width="17.875" style="32" customWidth="1"/>
    <col min="1032" max="1032" width="20.5" style="32" customWidth="1"/>
    <col min="1033" max="1033" width="14.625" style="32" customWidth="1"/>
    <col min="1034" max="1034" width="14.125" style="32" customWidth="1"/>
    <col min="1035" max="1035" width="44" style="32" customWidth="1"/>
    <col min="1036" max="1280" width="9" style="32"/>
    <col min="1281" max="1283" width="0" style="32" hidden="1" customWidth="1"/>
    <col min="1284" max="1284" width="27.375" style="32" customWidth="1"/>
    <col min="1285" max="1285" width="21.125" style="32" customWidth="1"/>
    <col min="1286" max="1286" width="33.375" style="32" customWidth="1"/>
    <col min="1287" max="1287" width="17.875" style="32" customWidth="1"/>
    <col min="1288" max="1288" width="20.5" style="32" customWidth="1"/>
    <col min="1289" max="1289" width="14.625" style="32" customWidth="1"/>
    <col min="1290" max="1290" width="14.125" style="32" customWidth="1"/>
    <col min="1291" max="1291" width="44" style="32" customWidth="1"/>
    <col min="1292" max="1536" width="9" style="32"/>
    <col min="1537" max="1539" width="0" style="32" hidden="1" customWidth="1"/>
    <col min="1540" max="1540" width="27.375" style="32" customWidth="1"/>
    <col min="1541" max="1541" width="21.125" style="32" customWidth="1"/>
    <col min="1542" max="1542" width="33.375" style="32" customWidth="1"/>
    <col min="1543" max="1543" width="17.875" style="32" customWidth="1"/>
    <col min="1544" max="1544" width="20.5" style="32" customWidth="1"/>
    <col min="1545" max="1545" width="14.625" style="32" customWidth="1"/>
    <col min="1546" max="1546" width="14.125" style="32" customWidth="1"/>
    <col min="1547" max="1547" width="44" style="32" customWidth="1"/>
    <col min="1548" max="1792" width="9" style="32"/>
    <col min="1793" max="1795" width="0" style="32" hidden="1" customWidth="1"/>
    <col min="1796" max="1796" width="27.375" style="32" customWidth="1"/>
    <col min="1797" max="1797" width="21.125" style="32" customWidth="1"/>
    <col min="1798" max="1798" width="33.375" style="32" customWidth="1"/>
    <col min="1799" max="1799" width="17.875" style="32" customWidth="1"/>
    <col min="1800" max="1800" width="20.5" style="32" customWidth="1"/>
    <col min="1801" max="1801" width="14.625" style="32" customWidth="1"/>
    <col min="1802" max="1802" width="14.125" style="32" customWidth="1"/>
    <col min="1803" max="1803" width="44" style="32" customWidth="1"/>
    <col min="1804" max="2048" width="9" style="32"/>
    <col min="2049" max="2051" width="0" style="32" hidden="1" customWidth="1"/>
    <col min="2052" max="2052" width="27.375" style="32" customWidth="1"/>
    <col min="2053" max="2053" width="21.125" style="32" customWidth="1"/>
    <col min="2054" max="2054" width="33.375" style="32" customWidth="1"/>
    <col min="2055" max="2055" width="17.875" style="32" customWidth="1"/>
    <col min="2056" max="2056" width="20.5" style="32" customWidth="1"/>
    <col min="2057" max="2057" width="14.625" style="32" customWidth="1"/>
    <col min="2058" max="2058" width="14.125" style="32" customWidth="1"/>
    <col min="2059" max="2059" width="44" style="32" customWidth="1"/>
    <col min="2060" max="2304" width="9" style="32"/>
    <col min="2305" max="2307" width="0" style="32" hidden="1" customWidth="1"/>
    <col min="2308" max="2308" width="27.375" style="32" customWidth="1"/>
    <col min="2309" max="2309" width="21.125" style="32" customWidth="1"/>
    <col min="2310" max="2310" width="33.375" style="32" customWidth="1"/>
    <col min="2311" max="2311" width="17.875" style="32" customWidth="1"/>
    <col min="2312" max="2312" width="20.5" style="32" customWidth="1"/>
    <col min="2313" max="2313" width="14.625" style="32" customWidth="1"/>
    <col min="2314" max="2314" width="14.125" style="32" customWidth="1"/>
    <col min="2315" max="2315" width="44" style="32" customWidth="1"/>
    <col min="2316" max="2560" width="9" style="32"/>
    <col min="2561" max="2563" width="0" style="32" hidden="1" customWidth="1"/>
    <col min="2564" max="2564" width="27.375" style="32" customWidth="1"/>
    <col min="2565" max="2565" width="21.125" style="32" customWidth="1"/>
    <col min="2566" max="2566" width="33.375" style="32" customWidth="1"/>
    <col min="2567" max="2567" width="17.875" style="32" customWidth="1"/>
    <col min="2568" max="2568" width="20.5" style="32" customWidth="1"/>
    <col min="2569" max="2569" width="14.625" style="32" customWidth="1"/>
    <col min="2570" max="2570" width="14.125" style="32" customWidth="1"/>
    <col min="2571" max="2571" width="44" style="32" customWidth="1"/>
    <col min="2572" max="2816" width="9" style="32"/>
    <col min="2817" max="2819" width="0" style="32" hidden="1" customWidth="1"/>
    <col min="2820" max="2820" width="27.375" style="32" customWidth="1"/>
    <col min="2821" max="2821" width="21.125" style="32" customWidth="1"/>
    <col min="2822" max="2822" width="33.375" style="32" customWidth="1"/>
    <col min="2823" max="2823" width="17.875" style="32" customWidth="1"/>
    <col min="2824" max="2824" width="20.5" style="32" customWidth="1"/>
    <col min="2825" max="2825" width="14.625" style="32" customWidth="1"/>
    <col min="2826" max="2826" width="14.125" style="32" customWidth="1"/>
    <col min="2827" max="2827" width="44" style="32" customWidth="1"/>
    <col min="2828" max="3072" width="9" style="32"/>
    <col min="3073" max="3075" width="0" style="32" hidden="1" customWidth="1"/>
    <col min="3076" max="3076" width="27.375" style="32" customWidth="1"/>
    <col min="3077" max="3077" width="21.125" style="32" customWidth="1"/>
    <col min="3078" max="3078" width="33.375" style="32" customWidth="1"/>
    <col min="3079" max="3079" width="17.875" style="32" customWidth="1"/>
    <col min="3080" max="3080" width="20.5" style="32" customWidth="1"/>
    <col min="3081" max="3081" width="14.625" style="32" customWidth="1"/>
    <col min="3082" max="3082" width="14.125" style="32" customWidth="1"/>
    <col min="3083" max="3083" width="44" style="32" customWidth="1"/>
    <col min="3084" max="3328" width="9" style="32"/>
    <col min="3329" max="3331" width="0" style="32" hidden="1" customWidth="1"/>
    <col min="3332" max="3332" width="27.375" style="32" customWidth="1"/>
    <col min="3333" max="3333" width="21.125" style="32" customWidth="1"/>
    <col min="3334" max="3334" width="33.375" style="32" customWidth="1"/>
    <col min="3335" max="3335" width="17.875" style="32" customWidth="1"/>
    <col min="3336" max="3336" width="20.5" style="32" customWidth="1"/>
    <col min="3337" max="3337" width="14.625" style="32" customWidth="1"/>
    <col min="3338" max="3338" width="14.125" style="32" customWidth="1"/>
    <col min="3339" max="3339" width="44" style="32" customWidth="1"/>
    <col min="3340" max="3584" width="9" style="32"/>
    <col min="3585" max="3587" width="0" style="32" hidden="1" customWidth="1"/>
    <col min="3588" max="3588" width="27.375" style="32" customWidth="1"/>
    <col min="3589" max="3589" width="21.125" style="32" customWidth="1"/>
    <col min="3590" max="3590" width="33.375" style="32" customWidth="1"/>
    <col min="3591" max="3591" width="17.875" style="32" customWidth="1"/>
    <col min="3592" max="3592" width="20.5" style="32" customWidth="1"/>
    <col min="3593" max="3593" width="14.625" style="32" customWidth="1"/>
    <col min="3594" max="3594" width="14.125" style="32" customWidth="1"/>
    <col min="3595" max="3595" width="44" style="32" customWidth="1"/>
    <col min="3596" max="3840" width="9" style="32"/>
    <col min="3841" max="3843" width="0" style="32" hidden="1" customWidth="1"/>
    <col min="3844" max="3844" width="27.375" style="32" customWidth="1"/>
    <col min="3845" max="3845" width="21.125" style="32" customWidth="1"/>
    <col min="3846" max="3846" width="33.375" style="32" customWidth="1"/>
    <col min="3847" max="3847" width="17.875" style="32" customWidth="1"/>
    <col min="3848" max="3848" width="20.5" style="32" customWidth="1"/>
    <col min="3849" max="3849" width="14.625" style="32" customWidth="1"/>
    <col min="3850" max="3850" width="14.125" style="32" customWidth="1"/>
    <col min="3851" max="3851" width="44" style="32" customWidth="1"/>
    <col min="3852" max="4096" width="9" style="32"/>
    <col min="4097" max="4099" width="0" style="32" hidden="1" customWidth="1"/>
    <col min="4100" max="4100" width="27.375" style="32" customWidth="1"/>
    <col min="4101" max="4101" width="21.125" style="32" customWidth="1"/>
    <col min="4102" max="4102" width="33.375" style="32" customWidth="1"/>
    <col min="4103" max="4103" width="17.875" style="32" customWidth="1"/>
    <col min="4104" max="4104" width="20.5" style="32" customWidth="1"/>
    <col min="4105" max="4105" width="14.625" style="32" customWidth="1"/>
    <col min="4106" max="4106" width="14.125" style="32" customWidth="1"/>
    <col min="4107" max="4107" width="44" style="32" customWidth="1"/>
    <col min="4108" max="4352" width="9" style="32"/>
    <col min="4353" max="4355" width="0" style="32" hidden="1" customWidth="1"/>
    <col min="4356" max="4356" width="27.375" style="32" customWidth="1"/>
    <col min="4357" max="4357" width="21.125" style="32" customWidth="1"/>
    <col min="4358" max="4358" width="33.375" style="32" customWidth="1"/>
    <col min="4359" max="4359" width="17.875" style="32" customWidth="1"/>
    <col min="4360" max="4360" width="20.5" style="32" customWidth="1"/>
    <col min="4361" max="4361" width="14.625" style="32" customWidth="1"/>
    <col min="4362" max="4362" width="14.125" style="32" customWidth="1"/>
    <col min="4363" max="4363" width="44" style="32" customWidth="1"/>
    <col min="4364" max="4608" width="9" style="32"/>
    <col min="4609" max="4611" width="0" style="32" hidden="1" customWidth="1"/>
    <col min="4612" max="4612" width="27.375" style="32" customWidth="1"/>
    <col min="4613" max="4613" width="21.125" style="32" customWidth="1"/>
    <col min="4614" max="4614" width="33.375" style="32" customWidth="1"/>
    <col min="4615" max="4615" width="17.875" style="32" customWidth="1"/>
    <col min="4616" max="4616" width="20.5" style="32" customWidth="1"/>
    <col min="4617" max="4617" width="14.625" style="32" customWidth="1"/>
    <col min="4618" max="4618" width="14.125" style="32" customWidth="1"/>
    <col min="4619" max="4619" width="44" style="32" customWidth="1"/>
    <col min="4620" max="4864" width="9" style="32"/>
    <col min="4865" max="4867" width="0" style="32" hidden="1" customWidth="1"/>
    <col min="4868" max="4868" width="27.375" style="32" customWidth="1"/>
    <col min="4869" max="4869" width="21.125" style="32" customWidth="1"/>
    <col min="4870" max="4870" width="33.375" style="32" customWidth="1"/>
    <col min="4871" max="4871" width="17.875" style="32" customWidth="1"/>
    <col min="4872" max="4872" width="20.5" style="32" customWidth="1"/>
    <col min="4873" max="4873" width="14.625" style="32" customWidth="1"/>
    <col min="4874" max="4874" width="14.125" style="32" customWidth="1"/>
    <col min="4875" max="4875" width="44" style="32" customWidth="1"/>
    <col min="4876" max="5120" width="9" style="32"/>
    <col min="5121" max="5123" width="0" style="32" hidden="1" customWidth="1"/>
    <col min="5124" max="5124" width="27.375" style="32" customWidth="1"/>
    <col min="5125" max="5125" width="21.125" style="32" customWidth="1"/>
    <col min="5126" max="5126" width="33.375" style="32" customWidth="1"/>
    <col min="5127" max="5127" width="17.875" style="32" customWidth="1"/>
    <col min="5128" max="5128" width="20.5" style="32" customWidth="1"/>
    <col min="5129" max="5129" width="14.625" style="32" customWidth="1"/>
    <col min="5130" max="5130" width="14.125" style="32" customWidth="1"/>
    <col min="5131" max="5131" width="44" style="32" customWidth="1"/>
    <col min="5132" max="5376" width="9" style="32"/>
    <col min="5377" max="5379" width="0" style="32" hidden="1" customWidth="1"/>
    <col min="5380" max="5380" width="27.375" style="32" customWidth="1"/>
    <col min="5381" max="5381" width="21.125" style="32" customWidth="1"/>
    <col min="5382" max="5382" width="33.375" style="32" customWidth="1"/>
    <col min="5383" max="5383" width="17.875" style="32" customWidth="1"/>
    <col min="5384" max="5384" width="20.5" style="32" customWidth="1"/>
    <col min="5385" max="5385" width="14.625" style="32" customWidth="1"/>
    <col min="5386" max="5386" width="14.125" style="32" customWidth="1"/>
    <col min="5387" max="5387" width="44" style="32" customWidth="1"/>
    <col min="5388" max="5632" width="9" style="32"/>
    <col min="5633" max="5635" width="0" style="32" hidden="1" customWidth="1"/>
    <col min="5636" max="5636" width="27.375" style="32" customWidth="1"/>
    <col min="5637" max="5637" width="21.125" style="32" customWidth="1"/>
    <col min="5638" max="5638" width="33.375" style="32" customWidth="1"/>
    <col min="5639" max="5639" width="17.875" style="32" customWidth="1"/>
    <col min="5640" max="5640" width="20.5" style="32" customWidth="1"/>
    <col min="5641" max="5641" width="14.625" style="32" customWidth="1"/>
    <col min="5642" max="5642" width="14.125" style="32" customWidth="1"/>
    <col min="5643" max="5643" width="44" style="32" customWidth="1"/>
    <col min="5644" max="5888" width="9" style="32"/>
    <col min="5889" max="5891" width="0" style="32" hidden="1" customWidth="1"/>
    <col min="5892" max="5892" width="27.375" style="32" customWidth="1"/>
    <col min="5893" max="5893" width="21.125" style="32" customWidth="1"/>
    <col min="5894" max="5894" width="33.375" style="32" customWidth="1"/>
    <col min="5895" max="5895" width="17.875" style="32" customWidth="1"/>
    <col min="5896" max="5896" width="20.5" style="32" customWidth="1"/>
    <col min="5897" max="5897" width="14.625" style="32" customWidth="1"/>
    <col min="5898" max="5898" width="14.125" style="32" customWidth="1"/>
    <col min="5899" max="5899" width="44" style="32" customWidth="1"/>
    <col min="5900" max="6144" width="9" style="32"/>
    <col min="6145" max="6147" width="0" style="32" hidden="1" customWidth="1"/>
    <col min="6148" max="6148" width="27.375" style="32" customWidth="1"/>
    <col min="6149" max="6149" width="21.125" style="32" customWidth="1"/>
    <col min="6150" max="6150" width="33.375" style="32" customWidth="1"/>
    <col min="6151" max="6151" width="17.875" style="32" customWidth="1"/>
    <col min="6152" max="6152" width="20.5" style="32" customWidth="1"/>
    <col min="6153" max="6153" width="14.625" style="32" customWidth="1"/>
    <col min="6154" max="6154" width="14.125" style="32" customWidth="1"/>
    <col min="6155" max="6155" width="44" style="32" customWidth="1"/>
    <col min="6156" max="6400" width="9" style="32"/>
    <col min="6401" max="6403" width="0" style="32" hidden="1" customWidth="1"/>
    <col min="6404" max="6404" width="27.375" style="32" customWidth="1"/>
    <col min="6405" max="6405" width="21.125" style="32" customWidth="1"/>
    <col min="6406" max="6406" width="33.375" style="32" customWidth="1"/>
    <col min="6407" max="6407" width="17.875" style="32" customWidth="1"/>
    <col min="6408" max="6408" width="20.5" style="32" customWidth="1"/>
    <col min="6409" max="6409" width="14.625" style="32" customWidth="1"/>
    <col min="6410" max="6410" width="14.125" style="32" customWidth="1"/>
    <col min="6411" max="6411" width="44" style="32" customWidth="1"/>
    <col min="6412" max="6656" width="9" style="32"/>
    <col min="6657" max="6659" width="0" style="32" hidden="1" customWidth="1"/>
    <col min="6660" max="6660" width="27.375" style="32" customWidth="1"/>
    <col min="6661" max="6661" width="21.125" style="32" customWidth="1"/>
    <col min="6662" max="6662" width="33.375" style="32" customWidth="1"/>
    <col min="6663" max="6663" width="17.875" style="32" customWidth="1"/>
    <col min="6664" max="6664" width="20.5" style="32" customWidth="1"/>
    <col min="6665" max="6665" width="14.625" style="32" customWidth="1"/>
    <col min="6666" max="6666" width="14.125" style="32" customWidth="1"/>
    <col min="6667" max="6667" width="44" style="32" customWidth="1"/>
    <col min="6668" max="6912" width="9" style="32"/>
    <col min="6913" max="6915" width="0" style="32" hidden="1" customWidth="1"/>
    <col min="6916" max="6916" width="27.375" style="32" customWidth="1"/>
    <col min="6917" max="6917" width="21.125" style="32" customWidth="1"/>
    <col min="6918" max="6918" width="33.375" style="32" customWidth="1"/>
    <col min="6919" max="6919" width="17.875" style="32" customWidth="1"/>
    <col min="6920" max="6920" width="20.5" style="32" customWidth="1"/>
    <col min="6921" max="6921" width="14.625" style="32" customWidth="1"/>
    <col min="6922" max="6922" width="14.125" style="32" customWidth="1"/>
    <col min="6923" max="6923" width="44" style="32" customWidth="1"/>
    <col min="6924" max="7168" width="9" style="32"/>
    <col min="7169" max="7171" width="0" style="32" hidden="1" customWidth="1"/>
    <col min="7172" max="7172" width="27.375" style="32" customWidth="1"/>
    <col min="7173" max="7173" width="21.125" style="32" customWidth="1"/>
    <col min="7174" max="7174" width="33.375" style="32" customWidth="1"/>
    <col min="7175" max="7175" width="17.875" style="32" customWidth="1"/>
    <col min="7176" max="7176" width="20.5" style="32" customWidth="1"/>
    <col min="7177" max="7177" width="14.625" style="32" customWidth="1"/>
    <col min="7178" max="7178" width="14.125" style="32" customWidth="1"/>
    <col min="7179" max="7179" width="44" style="32" customWidth="1"/>
    <col min="7180" max="7424" width="9" style="32"/>
    <col min="7425" max="7427" width="0" style="32" hidden="1" customWidth="1"/>
    <col min="7428" max="7428" width="27.375" style="32" customWidth="1"/>
    <col min="7429" max="7429" width="21.125" style="32" customWidth="1"/>
    <col min="7430" max="7430" width="33.375" style="32" customWidth="1"/>
    <col min="7431" max="7431" width="17.875" style="32" customWidth="1"/>
    <col min="7432" max="7432" width="20.5" style="32" customWidth="1"/>
    <col min="7433" max="7433" width="14.625" style="32" customWidth="1"/>
    <col min="7434" max="7434" width="14.125" style="32" customWidth="1"/>
    <col min="7435" max="7435" width="44" style="32" customWidth="1"/>
    <col min="7436" max="7680" width="9" style="32"/>
    <col min="7681" max="7683" width="0" style="32" hidden="1" customWidth="1"/>
    <col min="7684" max="7684" width="27.375" style="32" customWidth="1"/>
    <col min="7685" max="7685" width="21.125" style="32" customWidth="1"/>
    <col min="7686" max="7686" width="33.375" style="32" customWidth="1"/>
    <col min="7687" max="7687" width="17.875" style="32" customWidth="1"/>
    <col min="7688" max="7688" width="20.5" style="32" customWidth="1"/>
    <col min="7689" max="7689" width="14.625" style="32" customWidth="1"/>
    <col min="7690" max="7690" width="14.125" style="32" customWidth="1"/>
    <col min="7691" max="7691" width="44" style="32" customWidth="1"/>
    <col min="7692" max="7936" width="9" style="32"/>
    <col min="7937" max="7939" width="0" style="32" hidden="1" customWidth="1"/>
    <col min="7940" max="7940" width="27.375" style="32" customWidth="1"/>
    <col min="7941" max="7941" width="21.125" style="32" customWidth="1"/>
    <col min="7942" max="7942" width="33.375" style="32" customWidth="1"/>
    <col min="7943" max="7943" width="17.875" style="32" customWidth="1"/>
    <col min="7944" max="7944" width="20.5" style="32" customWidth="1"/>
    <col min="7945" max="7945" width="14.625" style="32" customWidth="1"/>
    <col min="7946" max="7946" width="14.125" style="32" customWidth="1"/>
    <col min="7947" max="7947" width="44" style="32" customWidth="1"/>
    <col min="7948" max="8192" width="9" style="32"/>
    <col min="8193" max="8195" width="0" style="32" hidden="1" customWidth="1"/>
    <col min="8196" max="8196" width="27.375" style="32" customWidth="1"/>
    <col min="8197" max="8197" width="21.125" style="32" customWidth="1"/>
    <col min="8198" max="8198" width="33.375" style="32" customWidth="1"/>
    <col min="8199" max="8199" width="17.875" style="32" customWidth="1"/>
    <col min="8200" max="8200" width="20.5" style="32" customWidth="1"/>
    <col min="8201" max="8201" width="14.625" style="32" customWidth="1"/>
    <col min="8202" max="8202" width="14.125" style="32" customWidth="1"/>
    <col min="8203" max="8203" width="44" style="32" customWidth="1"/>
    <col min="8204" max="8448" width="9" style="32"/>
    <col min="8449" max="8451" width="0" style="32" hidden="1" customWidth="1"/>
    <col min="8452" max="8452" width="27.375" style="32" customWidth="1"/>
    <col min="8453" max="8453" width="21.125" style="32" customWidth="1"/>
    <col min="8454" max="8454" width="33.375" style="32" customWidth="1"/>
    <col min="8455" max="8455" width="17.875" style="32" customWidth="1"/>
    <col min="8456" max="8456" width="20.5" style="32" customWidth="1"/>
    <col min="8457" max="8457" width="14.625" style="32" customWidth="1"/>
    <col min="8458" max="8458" width="14.125" style="32" customWidth="1"/>
    <col min="8459" max="8459" width="44" style="32" customWidth="1"/>
    <col min="8460" max="8704" width="9" style="32"/>
    <col min="8705" max="8707" width="0" style="32" hidden="1" customWidth="1"/>
    <col min="8708" max="8708" width="27.375" style="32" customWidth="1"/>
    <col min="8709" max="8709" width="21.125" style="32" customWidth="1"/>
    <col min="8710" max="8710" width="33.375" style="32" customWidth="1"/>
    <col min="8711" max="8711" width="17.875" style="32" customWidth="1"/>
    <col min="8712" max="8712" width="20.5" style="32" customWidth="1"/>
    <col min="8713" max="8713" width="14.625" style="32" customWidth="1"/>
    <col min="8714" max="8714" width="14.125" style="32" customWidth="1"/>
    <col min="8715" max="8715" width="44" style="32" customWidth="1"/>
    <col min="8716" max="8960" width="9" style="32"/>
    <col min="8961" max="8963" width="0" style="32" hidden="1" customWidth="1"/>
    <col min="8964" max="8964" width="27.375" style="32" customWidth="1"/>
    <col min="8965" max="8965" width="21.125" style="32" customWidth="1"/>
    <col min="8966" max="8966" width="33.375" style="32" customWidth="1"/>
    <col min="8967" max="8967" width="17.875" style="32" customWidth="1"/>
    <col min="8968" max="8968" width="20.5" style="32" customWidth="1"/>
    <col min="8969" max="8969" width="14.625" style="32" customWidth="1"/>
    <col min="8970" max="8970" width="14.125" style="32" customWidth="1"/>
    <col min="8971" max="8971" width="44" style="32" customWidth="1"/>
    <col min="8972" max="9216" width="9" style="32"/>
    <col min="9217" max="9219" width="0" style="32" hidden="1" customWidth="1"/>
    <col min="9220" max="9220" width="27.375" style="32" customWidth="1"/>
    <col min="9221" max="9221" width="21.125" style="32" customWidth="1"/>
    <col min="9222" max="9222" width="33.375" style="32" customWidth="1"/>
    <col min="9223" max="9223" width="17.875" style="32" customWidth="1"/>
    <col min="9224" max="9224" width="20.5" style="32" customWidth="1"/>
    <col min="9225" max="9225" width="14.625" style="32" customWidth="1"/>
    <col min="9226" max="9226" width="14.125" style="32" customWidth="1"/>
    <col min="9227" max="9227" width="44" style="32" customWidth="1"/>
    <col min="9228" max="9472" width="9" style="32"/>
    <col min="9473" max="9475" width="0" style="32" hidden="1" customWidth="1"/>
    <col min="9476" max="9476" width="27.375" style="32" customWidth="1"/>
    <col min="9477" max="9477" width="21.125" style="32" customWidth="1"/>
    <col min="9478" max="9478" width="33.375" style="32" customWidth="1"/>
    <col min="9479" max="9479" width="17.875" style="32" customWidth="1"/>
    <col min="9480" max="9480" width="20.5" style="32" customWidth="1"/>
    <col min="9481" max="9481" width="14.625" style="32" customWidth="1"/>
    <col min="9482" max="9482" width="14.125" style="32" customWidth="1"/>
    <col min="9483" max="9483" width="44" style="32" customWidth="1"/>
    <col min="9484" max="9728" width="9" style="32"/>
    <col min="9729" max="9731" width="0" style="32" hidden="1" customWidth="1"/>
    <col min="9732" max="9732" width="27.375" style="32" customWidth="1"/>
    <col min="9733" max="9733" width="21.125" style="32" customWidth="1"/>
    <col min="9734" max="9734" width="33.375" style="32" customWidth="1"/>
    <col min="9735" max="9735" width="17.875" style="32" customWidth="1"/>
    <col min="9736" max="9736" width="20.5" style="32" customWidth="1"/>
    <col min="9737" max="9737" width="14.625" style="32" customWidth="1"/>
    <col min="9738" max="9738" width="14.125" style="32" customWidth="1"/>
    <col min="9739" max="9739" width="44" style="32" customWidth="1"/>
    <col min="9740" max="9984" width="9" style="32"/>
    <col min="9985" max="9987" width="0" style="32" hidden="1" customWidth="1"/>
    <col min="9988" max="9988" width="27.375" style="32" customWidth="1"/>
    <col min="9989" max="9989" width="21.125" style="32" customWidth="1"/>
    <col min="9990" max="9990" width="33.375" style="32" customWidth="1"/>
    <col min="9991" max="9991" width="17.875" style="32" customWidth="1"/>
    <col min="9992" max="9992" width="20.5" style="32" customWidth="1"/>
    <col min="9993" max="9993" width="14.625" style="32" customWidth="1"/>
    <col min="9994" max="9994" width="14.125" style="32" customWidth="1"/>
    <col min="9995" max="9995" width="44" style="32" customWidth="1"/>
    <col min="9996" max="10240" width="9" style="32"/>
    <col min="10241" max="10243" width="0" style="32" hidden="1" customWidth="1"/>
    <col min="10244" max="10244" width="27.375" style="32" customWidth="1"/>
    <col min="10245" max="10245" width="21.125" style="32" customWidth="1"/>
    <col min="10246" max="10246" width="33.375" style="32" customWidth="1"/>
    <col min="10247" max="10247" width="17.875" style="32" customWidth="1"/>
    <col min="10248" max="10248" width="20.5" style="32" customWidth="1"/>
    <col min="10249" max="10249" width="14.625" style="32" customWidth="1"/>
    <col min="10250" max="10250" width="14.125" style="32" customWidth="1"/>
    <col min="10251" max="10251" width="44" style="32" customWidth="1"/>
    <col min="10252" max="10496" width="9" style="32"/>
    <col min="10497" max="10499" width="0" style="32" hidden="1" customWidth="1"/>
    <col min="10500" max="10500" width="27.375" style="32" customWidth="1"/>
    <col min="10501" max="10501" width="21.125" style="32" customWidth="1"/>
    <col min="10502" max="10502" width="33.375" style="32" customWidth="1"/>
    <col min="10503" max="10503" width="17.875" style="32" customWidth="1"/>
    <col min="10504" max="10504" width="20.5" style="32" customWidth="1"/>
    <col min="10505" max="10505" width="14.625" style="32" customWidth="1"/>
    <col min="10506" max="10506" width="14.125" style="32" customWidth="1"/>
    <col min="10507" max="10507" width="44" style="32" customWidth="1"/>
    <col min="10508" max="10752" width="9" style="32"/>
    <col min="10753" max="10755" width="0" style="32" hidden="1" customWidth="1"/>
    <col min="10756" max="10756" width="27.375" style="32" customWidth="1"/>
    <col min="10757" max="10757" width="21.125" style="32" customWidth="1"/>
    <col min="10758" max="10758" width="33.375" style="32" customWidth="1"/>
    <col min="10759" max="10759" width="17.875" style="32" customWidth="1"/>
    <col min="10760" max="10760" width="20.5" style="32" customWidth="1"/>
    <col min="10761" max="10761" width="14.625" style="32" customWidth="1"/>
    <col min="10762" max="10762" width="14.125" style="32" customWidth="1"/>
    <col min="10763" max="10763" width="44" style="32" customWidth="1"/>
    <col min="10764" max="11008" width="9" style="32"/>
    <col min="11009" max="11011" width="0" style="32" hidden="1" customWidth="1"/>
    <col min="11012" max="11012" width="27.375" style="32" customWidth="1"/>
    <col min="11013" max="11013" width="21.125" style="32" customWidth="1"/>
    <col min="11014" max="11014" width="33.375" style="32" customWidth="1"/>
    <col min="11015" max="11015" width="17.875" style="32" customWidth="1"/>
    <col min="11016" max="11016" width="20.5" style="32" customWidth="1"/>
    <col min="11017" max="11017" width="14.625" style="32" customWidth="1"/>
    <col min="11018" max="11018" width="14.125" style="32" customWidth="1"/>
    <col min="11019" max="11019" width="44" style="32" customWidth="1"/>
    <col min="11020" max="11264" width="9" style="32"/>
    <col min="11265" max="11267" width="0" style="32" hidden="1" customWidth="1"/>
    <col min="11268" max="11268" width="27.375" style="32" customWidth="1"/>
    <col min="11269" max="11269" width="21.125" style="32" customWidth="1"/>
    <col min="11270" max="11270" width="33.375" style="32" customWidth="1"/>
    <col min="11271" max="11271" width="17.875" style="32" customWidth="1"/>
    <col min="11272" max="11272" width="20.5" style="32" customWidth="1"/>
    <col min="11273" max="11273" width="14.625" style="32" customWidth="1"/>
    <col min="11274" max="11274" width="14.125" style="32" customWidth="1"/>
    <col min="11275" max="11275" width="44" style="32" customWidth="1"/>
    <col min="11276" max="11520" width="9" style="32"/>
    <col min="11521" max="11523" width="0" style="32" hidden="1" customWidth="1"/>
    <col min="11524" max="11524" width="27.375" style="32" customWidth="1"/>
    <col min="11525" max="11525" width="21.125" style="32" customWidth="1"/>
    <col min="11526" max="11526" width="33.375" style="32" customWidth="1"/>
    <col min="11527" max="11527" width="17.875" style="32" customWidth="1"/>
    <col min="11528" max="11528" width="20.5" style="32" customWidth="1"/>
    <col min="11529" max="11529" width="14.625" style="32" customWidth="1"/>
    <col min="11530" max="11530" width="14.125" style="32" customWidth="1"/>
    <col min="11531" max="11531" width="44" style="32" customWidth="1"/>
    <col min="11532" max="11776" width="9" style="32"/>
    <col min="11777" max="11779" width="0" style="32" hidden="1" customWidth="1"/>
    <col min="11780" max="11780" width="27.375" style="32" customWidth="1"/>
    <col min="11781" max="11781" width="21.125" style="32" customWidth="1"/>
    <col min="11782" max="11782" width="33.375" style="32" customWidth="1"/>
    <col min="11783" max="11783" width="17.875" style="32" customWidth="1"/>
    <col min="11784" max="11784" width="20.5" style="32" customWidth="1"/>
    <col min="11785" max="11785" width="14.625" style="32" customWidth="1"/>
    <col min="11786" max="11786" width="14.125" style="32" customWidth="1"/>
    <col min="11787" max="11787" width="44" style="32" customWidth="1"/>
    <col min="11788" max="12032" width="9" style="32"/>
    <col min="12033" max="12035" width="0" style="32" hidden="1" customWidth="1"/>
    <col min="12036" max="12036" width="27.375" style="32" customWidth="1"/>
    <col min="12037" max="12037" width="21.125" style="32" customWidth="1"/>
    <col min="12038" max="12038" width="33.375" style="32" customWidth="1"/>
    <col min="12039" max="12039" width="17.875" style="32" customWidth="1"/>
    <col min="12040" max="12040" width="20.5" style="32" customWidth="1"/>
    <col min="12041" max="12041" width="14.625" style="32" customWidth="1"/>
    <col min="12042" max="12042" width="14.125" style="32" customWidth="1"/>
    <col min="12043" max="12043" width="44" style="32" customWidth="1"/>
    <col min="12044" max="12288" width="9" style="32"/>
    <col min="12289" max="12291" width="0" style="32" hidden="1" customWidth="1"/>
    <col min="12292" max="12292" width="27.375" style="32" customWidth="1"/>
    <col min="12293" max="12293" width="21.125" style="32" customWidth="1"/>
    <col min="12294" max="12294" width="33.375" style="32" customWidth="1"/>
    <col min="12295" max="12295" width="17.875" style="32" customWidth="1"/>
    <col min="12296" max="12296" width="20.5" style="32" customWidth="1"/>
    <col min="12297" max="12297" width="14.625" style="32" customWidth="1"/>
    <col min="12298" max="12298" width="14.125" style="32" customWidth="1"/>
    <col min="12299" max="12299" width="44" style="32" customWidth="1"/>
    <col min="12300" max="12544" width="9" style="32"/>
    <col min="12545" max="12547" width="0" style="32" hidden="1" customWidth="1"/>
    <col min="12548" max="12548" width="27.375" style="32" customWidth="1"/>
    <col min="12549" max="12549" width="21.125" style="32" customWidth="1"/>
    <col min="12550" max="12550" width="33.375" style="32" customWidth="1"/>
    <col min="12551" max="12551" width="17.875" style="32" customWidth="1"/>
    <col min="12552" max="12552" width="20.5" style="32" customWidth="1"/>
    <col min="12553" max="12553" width="14.625" style="32" customWidth="1"/>
    <col min="12554" max="12554" width="14.125" style="32" customWidth="1"/>
    <col min="12555" max="12555" width="44" style="32" customWidth="1"/>
    <col min="12556" max="12800" width="9" style="32"/>
    <col min="12801" max="12803" width="0" style="32" hidden="1" customWidth="1"/>
    <col min="12804" max="12804" width="27.375" style="32" customWidth="1"/>
    <col min="12805" max="12805" width="21.125" style="32" customWidth="1"/>
    <col min="12806" max="12806" width="33.375" style="32" customWidth="1"/>
    <col min="12807" max="12807" width="17.875" style="32" customWidth="1"/>
    <col min="12808" max="12808" width="20.5" style="32" customWidth="1"/>
    <col min="12809" max="12809" width="14.625" style="32" customWidth="1"/>
    <col min="12810" max="12810" width="14.125" style="32" customWidth="1"/>
    <col min="12811" max="12811" width="44" style="32" customWidth="1"/>
    <col min="12812" max="13056" width="9" style="32"/>
    <col min="13057" max="13059" width="0" style="32" hidden="1" customWidth="1"/>
    <col min="13060" max="13060" width="27.375" style="32" customWidth="1"/>
    <col min="13061" max="13061" width="21.125" style="32" customWidth="1"/>
    <col min="13062" max="13062" width="33.375" style="32" customWidth="1"/>
    <col min="13063" max="13063" width="17.875" style="32" customWidth="1"/>
    <col min="13064" max="13064" width="20.5" style="32" customWidth="1"/>
    <col min="13065" max="13065" width="14.625" style="32" customWidth="1"/>
    <col min="13066" max="13066" width="14.125" style="32" customWidth="1"/>
    <col min="13067" max="13067" width="44" style="32" customWidth="1"/>
    <col min="13068" max="13312" width="9" style="32"/>
    <col min="13313" max="13315" width="0" style="32" hidden="1" customWidth="1"/>
    <col min="13316" max="13316" width="27.375" style="32" customWidth="1"/>
    <col min="13317" max="13317" width="21.125" style="32" customWidth="1"/>
    <col min="13318" max="13318" width="33.375" style="32" customWidth="1"/>
    <col min="13319" max="13319" width="17.875" style="32" customWidth="1"/>
    <col min="13320" max="13320" width="20.5" style="32" customWidth="1"/>
    <col min="13321" max="13321" width="14.625" style="32" customWidth="1"/>
    <col min="13322" max="13322" width="14.125" style="32" customWidth="1"/>
    <col min="13323" max="13323" width="44" style="32" customWidth="1"/>
    <col min="13324" max="13568" width="9" style="32"/>
    <col min="13569" max="13571" width="0" style="32" hidden="1" customWidth="1"/>
    <col min="13572" max="13572" width="27.375" style="32" customWidth="1"/>
    <col min="13573" max="13573" width="21.125" style="32" customWidth="1"/>
    <col min="13574" max="13574" width="33.375" style="32" customWidth="1"/>
    <col min="13575" max="13575" width="17.875" style="32" customWidth="1"/>
    <col min="13576" max="13576" width="20.5" style="32" customWidth="1"/>
    <col min="13577" max="13577" width="14.625" style="32" customWidth="1"/>
    <col min="13578" max="13578" width="14.125" style="32" customWidth="1"/>
    <col min="13579" max="13579" width="44" style="32" customWidth="1"/>
    <col min="13580" max="13824" width="9" style="32"/>
    <col min="13825" max="13827" width="0" style="32" hidden="1" customWidth="1"/>
    <col min="13828" max="13828" width="27.375" style="32" customWidth="1"/>
    <col min="13829" max="13829" width="21.125" style="32" customWidth="1"/>
    <col min="13830" max="13830" width="33.375" style="32" customWidth="1"/>
    <col min="13831" max="13831" width="17.875" style="32" customWidth="1"/>
    <col min="13832" max="13832" width="20.5" style="32" customWidth="1"/>
    <col min="13833" max="13833" width="14.625" style="32" customWidth="1"/>
    <col min="13834" max="13834" width="14.125" style="32" customWidth="1"/>
    <col min="13835" max="13835" width="44" style="32" customWidth="1"/>
    <col min="13836" max="14080" width="9" style="32"/>
    <col min="14081" max="14083" width="0" style="32" hidden="1" customWidth="1"/>
    <col min="14084" max="14084" width="27.375" style="32" customWidth="1"/>
    <col min="14085" max="14085" width="21.125" style="32" customWidth="1"/>
    <col min="14086" max="14086" width="33.375" style="32" customWidth="1"/>
    <col min="14087" max="14087" width="17.875" style="32" customWidth="1"/>
    <col min="14088" max="14088" width="20.5" style="32" customWidth="1"/>
    <col min="14089" max="14089" width="14.625" style="32" customWidth="1"/>
    <col min="14090" max="14090" width="14.125" style="32" customWidth="1"/>
    <col min="14091" max="14091" width="44" style="32" customWidth="1"/>
    <col min="14092" max="14336" width="9" style="32"/>
    <col min="14337" max="14339" width="0" style="32" hidden="1" customWidth="1"/>
    <col min="14340" max="14340" width="27.375" style="32" customWidth="1"/>
    <col min="14341" max="14341" width="21.125" style="32" customWidth="1"/>
    <col min="14342" max="14342" width="33.375" style="32" customWidth="1"/>
    <col min="14343" max="14343" width="17.875" style="32" customWidth="1"/>
    <col min="14344" max="14344" width="20.5" style="32" customWidth="1"/>
    <col min="14345" max="14345" width="14.625" style="32" customWidth="1"/>
    <col min="14346" max="14346" width="14.125" style="32" customWidth="1"/>
    <col min="14347" max="14347" width="44" style="32" customWidth="1"/>
    <col min="14348" max="14592" width="9" style="32"/>
    <col min="14593" max="14595" width="0" style="32" hidden="1" customWidth="1"/>
    <col min="14596" max="14596" width="27.375" style="32" customWidth="1"/>
    <col min="14597" max="14597" width="21.125" style="32" customWidth="1"/>
    <col min="14598" max="14598" width="33.375" style="32" customWidth="1"/>
    <col min="14599" max="14599" width="17.875" style="32" customWidth="1"/>
    <col min="14600" max="14600" width="20.5" style="32" customWidth="1"/>
    <col min="14601" max="14601" width="14.625" style="32" customWidth="1"/>
    <col min="14602" max="14602" width="14.125" style="32" customWidth="1"/>
    <col min="14603" max="14603" width="44" style="32" customWidth="1"/>
    <col min="14604" max="14848" width="9" style="32"/>
    <col min="14849" max="14851" width="0" style="32" hidden="1" customWidth="1"/>
    <col min="14852" max="14852" width="27.375" style="32" customWidth="1"/>
    <col min="14853" max="14853" width="21.125" style="32" customWidth="1"/>
    <col min="14854" max="14854" width="33.375" style="32" customWidth="1"/>
    <col min="14855" max="14855" width="17.875" style="32" customWidth="1"/>
    <col min="14856" max="14856" width="20.5" style="32" customWidth="1"/>
    <col min="14857" max="14857" width="14.625" style="32" customWidth="1"/>
    <col min="14858" max="14858" width="14.125" style="32" customWidth="1"/>
    <col min="14859" max="14859" width="44" style="32" customWidth="1"/>
    <col min="14860" max="15104" width="9" style="32"/>
    <col min="15105" max="15107" width="0" style="32" hidden="1" customWidth="1"/>
    <col min="15108" max="15108" width="27.375" style="32" customWidth="1"/>
    <col min="15109" max="15109" width="21.125" style="32" customWidth="1"/>
    <col min="15110" max="15110" width="33.375" style="32" customWidth="1"/>
    <col min="15111" max="15111" width="17.875" style="32" customWidth="1"/>
    <col min="15112" max="15112" width="20.5" style="32" customWidth="1"/>
    <col min="15113" max="15113" width="14.625" style="32" customWidth="1"/>
    <col min="15114" max="15114" width="14.125" style="32" customWidth="1"/>
    <col min="15115" max="15115" width="44" style="32" customWidth="1"/>
    <col min="15116" max="15360" width="9" style="32"/>
    <col min="15361" max="15363" width="0" style="32" hidden="1" customWidth="1"/>
    <col min="15364" max="15364" width="27.375" style="32" customWidth="1"/>
    <col min="15365" max="15365" width="21.125" style="32" customWidth="1"/>
    <col min="15366" max="15366" width="33.375" style="32" customWidth="1"/>
    <col min="15367" max="15367" width="17.875" style="32" customWidth="1"/>
    <col min="15368" max="15368" width="20.5" style="32" customWidth="1"/>
    <col min="15369" max="15369" width="14.625" style="32" customWidth="1"/>
    <col min="15370" max="15370" width="14.125" style="32" customWidth="1"/>
    <col min="15371" max="15371" width="44" style="32" customWidth="1"/>
    <col min="15372" max="15616" width="9" style="32"/>
    <col min="15617" max="15619" width="0" style="32" hidden="1" customWidth="1"/>
    <col min="15620" max="15620" width="27.375" style="32" customWidth="1"/>
    <col min="15621" max="15621" width="21.125" style="32" customWidth="1"/>
    <col min="15622" max="15622" width="33.375" style="32" customWidth="1"/>
    <col min="15623" max="15623" width="17.875" style="32" customWidth="1"/>
    <col min="15624" max="15624" width="20.5" style="32" customWidth="1"/>
    <col min="15625" max="15625" width="14.625" style="32" customWidth="1"/>
    <col min="15626" max="15626" width="14.125" style="32" customWidth="1"/>
    <col min="15627" max="15627" width="44" style="32" customWidth="1"/>
    <col min="15628" max="15872" width="9" style="32"/>
    <col min="15873" max="15875" width="0" style="32" hidden="1" customWidth="1"/>
    <col min="15876" max="15876" width="27.375" style="32" customWidth="1"/>
    <col min="15877" max="15877" width="21.125" style="32" customWidth="1"/>
    <col min="15878" max="15878" width="33.375" style="32" customWidth="1"/>
    <col min="15879" max="15879" width="17.875" style="32" customWidth="1"/>
    <col min="15880" max="15880" width="20.5" style="32" customWidth="1"/>
    <col min="15881" max="15881" width="14.625" style="32" customWidth="1"/>
    <col min="15882" max="15882" width="14.125" style="32" customWidth="1"/>
    <col min="15883" max="15883" width="44" style="32" customWidth="1"/>
    <col min="15884" max="16128" width="9" style="32"/>
    <col min="16129" max="16131" width="0" style="32" hidden="1" customWidth="1"/>
    <col min="16132" max="16132" width="27.375" style="32" customWidth="1"/>
    <col min="16133" max="16133" width="21.125" style="32" customWidth="1"/>
    <col min="16134" max="16134" width="33.375" style="32" customWidth="1"/>
    <col min="16135" max="16135" width="17.875" style="32" customWidth="1"/>
    <col min="16136" max="16136" width="20.5" style="32" customWidth="1"/>
    <col min="16137" max="16137" width="14.625" style="32" customWidth="1"/>
    <col min="16138" max="16138" width="14.125" style="32" customWidth="1"/>
    <col min="16139" max="16139" width="44" style="32" customWidth="1"/>
    <col min="16140" max="16384" width="9" style="32"/>
  </cols>
  <sheetData>
    <row r="1" spans="1:11" ht="18.75" x14ac:dyDescent="0.25">
      <c r="A1" s="31"/>
      <c r="B1" s="31"/>
      <c r="C1" s="31"/>
      <c r="D1" s="31"/>
      <c r="F1" s="33"/>
    </row>
    <row r="2" spans="1:11" ht="27" x14ac:dyDescent="0.3">
      <c r="A2" s="58" t="s">
        <v>708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x14ac:dyDescent="0.3">
      <c r="K4" s="36" t="s">
        <v>709</v>
      </c>
    </row>
    <row r="5" spans="1:11" ht="20.100000000000001" customHeight="1" x14ac:dyDescent="0.3">
      <c r="A5" s="59" t="s">
        <v>710</v>
      </c>
      <c r="B5" s="59"/>
      <c r="C5" s="60"/>
      <c r="D5" s="59" t="s">
        <v>711</v>
      </c>
      <c r="E5" s="60"/>
      <c r="F5" s="60"/>
      <c r="G5" s="60"/>
      <c r="H5" s="59" t="s">
        <v>712</v>
      </c>
      <c r="I5" s="59" t="s">
        <v>713</v>
      </c>
      <c r="J5" s="59" t="s">
        <v>714</v>
      </c>
      <c r="K5" s="61" t="s">
        <v>715</v>
      </c>
    </row>
    <row r="6" spans="1:11" ht="27" customHeight="1" x14ac:dyDescent="0.3">
      <c r="A6" s="37" t="s">
        <v>716</v>
      </c>
      <c r="B6" s="37" t="s">
        <v>717</v>
      </c>
      <c r="C6" s="37" t="s">
        <v>718</v>
      </c>
      <c r="D6" s="38" t="s">
        <v>719</v>
      </c>
      <c r="E6" s="37" t="s">
        <v>720</v>
      </c>
      <c r="F6" s="37" t="s">
        <v>721</v>
      </c>
      <c r="G6" s="38" t="s">
        <v>722</v>
      </c>
      <c r="H6" s="59"/>
      <c r="I6" s="59"/>
      <c r="J6" s="59"/>
      <c r="K6" s="61"/>
    </row>
    <row r="7" spans="1:11" s="40" customFormat="1" ht="83.25" customHeight="1" x14ac:dyDescent="0.3">
      <c r="A7" s="39">
        <v>1</v>
      </c>
      <c r="B7" s="39" t="s">
        <v>723</v>
      </c>
      <c r="C7" s="39" t="s">
        <v>724</v>
      </c>
      <c r="D7" s="46" t="s">
        <v>732</v>
      </c>
      <c r="E7" s="46" t="s">
        <v>733</v>
      </c>
      <c r="F7" s="47" t="s">
        <v>734</v>
      </c>
      <c r="G7" s="51" t="s">
        <v>741</v>
      </c>
      <c r="H7" s="48" t="s">
        <v>735</v>
      </c>
      <c r="I7" s="49">
        <v>28498000</v>
      </c>
      <c r="J7" s="50">
        <v>2054000</v>
      </c>
      <c r="K7" s="45" t="s">
        <v>736</v>
      </c>
    </row>
    <row r="8" spans="1:11" s="41" customFormat="1" ht="94.5" customHeight="1" x14ac:dyDescent="0.3">
      <c r="A8" s="39">
        <v>2</v>
      </c>
      <c r="B8" s="39" t="s">
        <v>725</v>
      </c>
      <c r="C8" s="39" t="s">
        <v>726</v>
      </c>
      <c r="D8" s="53" t="s">
        <v>737</v>
      </c>
      <c r="E8" s="39" t="s">
        <v>738</v>
      </c>
      <c r="F8" s="53" t="s">
        <v>742</v>
      </c>
      <c r="G8" s="51" t="s">
        <v>741</v>
      </c>
      <c r="H8" s="54" t="s">
        <v>739</v>
      </c>
      <c r="I8" s="54">
        <v>1000000</v>
      </c>
      <c r="J8" s="52">
        <v>0</v>
      </c>
      <c r="K8" s="55" t="s">
        <v>743</v>
      </c>
    </row>
  </sheetData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4" right="0.16" top="0.63" bottom="0.56000000000000005" header="0.38" footer="0.28000000000000003"/>
  <pageSetup paperSize="9" scale="68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"/>
  <sheetViews>
    <sheetView showGridLines="0" view="pageBreakPreview" topLeftCell="D1" zoomScale="80" zoomScaleNormal="100" zoomScaleSheetLayoutView="80" workbookViewId="0">
      <selection activeCell="D7" sqref="D7:K7"/>
    </sheetView>
  </sheetViews>
  <sheetFormatPr defaultRowHeight="12" x14ac:dyDescent="0.3"/>
  <cols>
    <col min="1" max="1" width="10.125" style="32" hidden="1" customWidth="1"/>
    <col min="2" max="2" width="15.25" style="32" hidden="1" customWidth="1"/>
    <col min="3" max="3" width="16" style="32" hidden="1" customWidth="1"/>
    <col min="4" max="4" width="27.375" style="32" customWidth="1"/>
    <col min="5" max="5" width="21.125" style="32" customWidth="1"/>
    <col min="6" max="6" width="33.375" style="35" customWidth="1"/>
    <col min="7" max="7" width="17.875" style="32" customWidth="1"/>
    <col min="8" max="8" width="20.5" style="32" customWidth="1"/>
    <col min="9" max="9" width="14.625" style="32" customWidth="1"/>
    <col min="10" max="10" width="14.125" style="32" customWidth="1"/>
    <col min="11" max="11" width="44" style="34" customWidth="1"/>
    <col min="12" max="256" width="9" style="32"/>
    <col min="257" max="259" width="0" style="32" hidden="1" customWidth="1"/>
    <col min="260" max="260" width="27.375" style="32" customWidth="1"/>
    <col min="261" max="261" width="21.125" style="32" customWidth="1"/>
    <col min="262" max="262" width="33.375" style="32" customWidth="1"/>
    <col min="263" max="263" width="17.875" style="32" customWidth="1"/>
    <col min="264" max="264" width="20.5" style="32" customWidth="1"/>
    <col min="265" max="265" width="14.625" style="32" customWidth="1"/>
    <col min="266" max="266" width="14.125" style="32" customWidth="1"/>
    <col min="267" max="267" width="44" style="32" customWidth="1"/>
    <col min="268" max="512" width="9" style="32"/>
    <col min="513" max="515" width="0" style="32" hidden="1" customWidth="1"/>
    <col min="516" max="516" width="27.375" style="32" customWidth="1"/>
    <col min="517" max="517" width="21.125" style="32" customWidth="1"/>
    <col min="518" max="518" width="33.375" style="32" customWidth="1"/>
    <col min="519" max="519" width="17.875" style="32" customWidth="1"/>
    <col min="520" max="520" width="20.5" style="32" customWidth="1"/>
    <col min="521" max="521" width="14.625" style="32" customWidth="1"/>
    <col min="522" max="522" width="14.125" style="32" customWidth="1"/>
    <col min="523" max="523" width="44" style="32" customWidth="1"/>
    <col min="524" max="768" width="9" style="32"/>
    <col min="769" max="771" width="0" style="32" hidden="1" customWidth="1"/>
    <col min="772" max="772" width="27.375" style="32" customWidth="1"/>
    <col min="773" max="773" width="21.125" style="32" customWidth="1"/>
    <col min="774" max="774" width="33.375" style="32" customWidth="1"/>
    <col min="775" max="775" width="17.875" style="32" customWidth="1"/>
    <col min="776" max="776" width="20.5" style="32" customWidth="1"/>
    <col min="777" max="777" width="14.625" style="32" customWidth="1"/>
    <col min="778" max="778" width="14.125" style="32" customWidth="1"/>
    <col min="779" max="779" width="44" style="32" customWidth="1"/>
    <col min="780" max="1024" width="9" style="32"/>
    <col min="1025" max="1027" width="0" style="32" hidden="1" customWidth="1"/>
    <col min="1028" max="1028" width="27.375" style="32" customWidth="1"/>
    <col min="1029" max="1029" width="21.125" style="32" customWidth="1"/>
    <col min="1030" max="1030" width="33.375" style="32" customWidth="1"/>
    <col min="1031" max="1031" width="17.875" style="32" customWidth="1"/>
    <col min="1032" max="1032" width="20.5" style="32" customWidth="1"/>
    <col min="1033" max="1033" width="14.625" style="32" customWidth="1"/>
    <col min="1034" max="1034" width="14.125" style="32" customWidth="1"/>
    <col min="1035" max="1035" width="44" style="32" customWidth="1"/>
    <col min="1036" max="1280" width="9" style="32"/>
    <col min="1281" max="1283" width="0" style="32" hidden="1" customWidth="1"/>
    <col min="1284" max="1284" width="27.375" style="32" customWidth="1"/>
    <col min="1285" max="1285" width="21.125" style="32" customWidth="1"/>
    <col min="1286" max="1286" width="33.375" style="32" customWidth="1"/>
    <col min="1287" max="1287" width="17.875" style="32" customWidth="1"/>
    <col min="1288" max="1288" width="20.5" style="32" customWidth="1"/>
    <col min="1289" max="1289" width="14.625" style="32" customWidth="1"/>
    <col min="1290" max="1290" width="14.125" style="32" customWidth="1"/>
    <col min="1291" max="1291" width="44" style="32" customWidth="1"/>
    <col min="1292" max="1536" width="9" style="32"/>
    <col min="1537" max="1539" width="0" style="32" hidden="1" customWidth="1"/>
    <col min="1540" max="1540" width="27.375" style="32" customWidth="1"/>
    <col min="1541" max="1541" width="21.125" style="32" customWidth="1"/>
    <col min="1542" max="1542" width="33.375" style="32" customWidth="1"/>
    <col min="1543" max="1543" width="17.875" style="32" customWidth="1"/>
    <col min="1544" max="1544" width="20.5" style="32" customWidth="1"/>
    <col min="1545" max="1545" width="14.625" style="32" customWidth="1"/>
    <col min="1546" max="1546" width="14.125" style="32" customWidth="1"/>
    <col min="1547" max="1547" width="44" style="32" customWidth="1"/>
    <col min="1548" max="1792" width="9" style="32"/>
    <col min="1793" max="1795" width="0" style="32" hidden="1" customWidth="1"/>
    <col min="1796" max="1796" width="27.375" style="32" customWidth="1"/>
    <col min="1797" max="1797" width="21.125" style="32" customWidth="1"/>
    <col min="1798" max="1798" width="33.375" style="32" customWidth="1"/>
    <col min="1799" max="1799" width="17.875" style="32" customWidth="1"/>
    <col min="1800" max="1800" width="20.5" style="32" customWidth="1"/>
    <col min="1801" max="1801" width="14.625" style="32" customWidth="1"/>
    <col min="1802" max="1802" width="14.125" style="32" customWidth="1"/>
    <col min="1803" max="1803" width="44" style="32" customWidth="1"/>
    <col min="1804" max="2048" width="9" style="32"/>
    <col min="2049" max="2051" width="0" style="32" hidden="1" customWidth="1"/>
    <col min="2052" max="2052" width="27.375" style="32" customWidth="1"/>
    <col min="2053" max="2053" width="21.125" style="32" customWidth="1"/>
    <col min="2054" max="2054" width="33.375" style="32" customWidth="1"/>
    <col min="2055" max="2055" width="17.875" style="32" customWidth="1"/>
    <col min="2056" max="2056" width="20.5" style="32" customWidth="1"/>
    <col min="2057" max="2057" width="14.625" style="32" customWidth="1"/>
    <col min="2058" max="2058" width="14.125" style="32" customWidth="1"/>
    <col min="2059" max="2059" width="44" style="32" customWidth="1"/>
    <col min="2060" max="2304" width="9" style="32"/>
    <col min="2305" max="2307" width="0" style="32" hidden="1" customWidth="1"/>
    <col min="2308" max="2308" width="27.375" style="32" customWidth="1"/>
    <col min="2309" max="2309" width="21.125" style="32" customWidth="1"/>
    <col min="2310" max="2310" width="33.375" style="32" customWidth="1"/>
    <col min="2311" max="2311" width="17.875" style="32" customWidth="1"/>
    <col min="2312" max="2312" width="20.5" style="32" customWidth="1"/>
    <col min="2313" max="2313" width="14.625" style="32" customWidth="1"/>
    <col min="2314" max="2314" width="14.125" style="32" customWidth="1"/>
    <col min="2315" max="2315" width="44" style="32" customWidth="1"/>
    <col min="2316" max="2560" width="9" style="32"/>
    <col min="2561" max="2563" width="0" style="32" hidden="1" customWidth="1"/>
    <col min="2564" max="2564" width="27.375" style="32" customWidth="1"/>
    <col min="2565" max="2565" width="21.125" style="32" customWidth="1"/>
    <col min="2566" max="2566" width="33.375" style="32" customWidth="1"/>
    <col min="2567" max="2567" width="17.875" style="32" customWidth="1"/>
    <col min="2568" max="2568" width="20.5" style="32" customWidth="1"/>
    <col min="2569" max="2569" width="14.625" style="32" customWidth="1"/>
    <col min="2570" max="2570" width="14.125" style="32" customWidth="1"/>
    <col min="2571" max="2571" width="44" style="32" customWidth="1"/>
    <col min="2572" max="2816" width="9" style="32"/>
    <col min="2817" max="2819" width="0" style="32" hidden="1" customWidth="1"/>
    <col min="2820" max="2820" width="27.375" style="32" customWidth="1"/>
    <col min="2821" max="2821" width="21.125" style="32" customWidth="1"/>
    <col min="2822" max="2822" width="33.375" style="32" customWidth="1"/>
    <col min="2823" max="2823" width="17.875" style="32" customWidth="1"/>
    <col min="2824" max="2824" width="20.5" style="32" customWidth="1"/>
    <col min="2825" max="2825" width="14.625" style="32" customWidth="1"/>
    <col min="2826" max="2826" width="14.125" style="32" customWidth="1"/>
    <col min="2827" max="2827" width="44" style="32" customWidth="1"/>
    <col min="2828" max="3072" width="9" style="32"/>
    <col min="3073" max="3075" width="0" style="32" hidden="1" customWidth="1"/>
    <col min="3076" max="3076" width="27.375" style="32" customWidth="1"/>
    <col min="3077" max="3077" width="21.125" style="32" customWidth="1"/>
    <col min="3078" max="3078" width="33.375" style="32" customWidth="1"/>
    <col min="3079" max="3079" width="17.875" style="32" customWidth="1"/>
    <col min="3080" max="3080" width="20.5" style="32" customWidth="1"/>
    <col min="3081" max="3081" width="14.625" style="32" customWidth="1"/>
    <col min="3082" max="3082" width="14.125" style="32" customWidth="1"/>
    <col min="3083" max="3083" width="44" style="32" customWidth="1"/>
    <col min="3084" max="3328" width="9" style="32"/>
    <col min="3329" max="3331" width="0" style="32" hidden="1" customWidth="1"/>
    <col min="3332" max="3332" width="27.375" style="32" customWidth="1"/>
    <col min="3333" max="3333" width="21.125" style="32" customWidth="1"/>
    <col min="3334" max="3334" width="33.375" style="32" customWidth="1"/>
    <col min="3335" max="3335" width="17.875" style="32" customWidth="1"/>
    <col min="3336" max="3336" width="20.5" style="32" customWidth="1"/>
    <col min="3337" max="3337" width="14.625" style="32" customWidth="1"/>
    <col min="3338" max="3338" width="14.125" style="32" customWidth="1"/>
    <col min="3339" max="3339" width="44" style="32" customWidth="1"/>
    <col min="3340" max="3584" width="9" style="32"/>
    <col min="3585" max="3587" width="0" style="32" hidden="1" customWidth="1"/>
    <col min="3588" max="3588" width="27.375" style="32" customWidth="1"/>
    <col min="3589" max="3589" width="21.125" style="32" customWidth="1"/>
    <col min="3590" max="3590" width="33.375" style="32" customWidth="1"/>
    <col min="3591" max="3591" width="17.875" style="32" customWidth="1"/>
    <col min="3592" max="3592" width="20.5" style="32" customWidth="1"/>
    <col min="3593" max="3593" width="14.625" style="32" customWidth="1"/>
    <col min="3594" max="3594" width="14.125" style="32" customWidth="1"/>
    <col min="3595" max="3595" width="44" style="32" customWidth="1"/>
    <col min="3596" max="3840" width="9" style="32"/>
    <col min="3841" max="3843" width="0" style="32" hidden="1" customWidth="1"/>
    <col min="3844" max="3844" width="27.375" style="32" customWidth="1"/>
    <col min="3845" max="3845" width="21.125" style="32" customWidth="1"/>
    <col min="3846" max="3846" width="33.375" style="32" customWidth="1"/>
    <col min="3847" max="3847" width="17.875" style="32" customWidth="1"/>
    <col min="3848" max="3848" width="20.5" style="32" customWidth="1"/>
    <col min="3849" max="3849" width="14.625" style="32" customWidth="1"/>
    <col min="3850" max="3850" width="14.125" style="32" customWidth="1"/>
    <col min="3851" max="3851" width="44" style="32" customWidth="1"/>
    <col min="3852" max="4096" width="9" style="32"/>
    <col min="4097" max="4099" width="0" style="32" hidden="1" customWidth="1"/>
    <col min="4100" max="4100" width="27.375" style="32" customWidth="1"/>
    <col min="4101" max="4101" width="21.125" style="32" customWidth="1"/>
    <col min="4102" max="4102" width="33.375" style="32" customWidth="1"/>
    <col min="4103" max="4103" width="17.875" style="32" customWidth="1"/>
    <col min="4104" max="4104" width="20.5" style="32" customWidth="1"/>
    <col min="4105" max="4105" width="14.625" style="32" customWidth="1"/>
    <col min="4106" max="4106" width="14.125" style="32" customWidth="1"/>
    <col min="4107" max="4107" width="44" style="32" customWidth="1"/>
    <col min="4108" max="4352" width="9" style="32"/>
    <col min="4353" max="4355" width="0" style="32" hidden="1" customWidth="1"/>
    <col min="4356" max="4356" width="27.375" style="32" customWidth="1"/>
    <col min="4357" max="4357" width="21.125" style="32" customWidth="1"/>
    <col min="4358" max="4358" width="33.375" style="32" customWidth="1"/>
    <col min="4359" max="4359" width="17.875" style="32" customWidth="1"/>
    <col min="4360" max="4360" width="20.5" style="32" customWidth="1"/>
    <col min="4361" max="4361" width="14.625" style="32" customWidth="1"/>
    <col min="4362" max="4362" width="14.125" style="32" customWidth="1"/>
    <col min="4363" max="4363" width="44" style="32" customWidth="1"/>
    <col min="4364" max="4608" width="9" style="32"/>
    <col min="4609" max="4611" width="0" style="32" hidden="1" customWidth="1"/>
    <col min="4612" max="4612" width="27.375" style="32" customWidth="1"/>
    <col min="4613" max="4613" width="21.125" style="32" customWidth="1"/>
    <col min="4614" max="4614" width="33.375" style="32" customWidth="1"/>
    <col min="4615" max="4615" width="17.875" style="32" customWidth="1"/>
    <col min="4616" max="4616" width="20.5" style="32" customWidth="1"/>
    <col min="4617" max="4617" width="14.625" style="32" customWidth="1"/>
    <col min="4618" max="4618" width="14.125" style="32" customWidth="1"/>
    <col min="4619" max="4619" width="44" style="32" customWidth="1"/>
    <col min="4620" max="4864" width="9" style="32"/>
    <col min="4865" max="4867" width="0" style="32" hidden="1" customWidth="1"/>
    <col min="4868" max="4868" width="27.375" style="32" customWidth="1"/>
    <col min="4869" max="4869" width="21.125" style="32" customWidth="1"/>
    <col min="4870" max="4870" width="33.375" style="32" customWidth="1"/>
    <col min="4871" max="4871" width="17.875" style="32" customWidth="1"/>
    <col min="4872" max="4872" width="20.5" style="32" customWidth="1"/>
    <col min="4873" max="4873" width="14.625" style="32" customWidth="1"/>
    <col min="4874" max="4874" width="14.125" style="32" customWidth="1"/>
    <col min="4875" max="4875" width="44" style="32" customWidth="1"/>
    <col min="4876" max="5120" width="9" style="32"/>
    <col min="5121" max="5123" width="0" style="32" hidden="1" customWidth="1"/>
    <col min="5124" max="5124" width="27.375" style="32" customWidth="1"/>
    <col min="5125" max="5125" width="21.125" style="32" customWidth="1"/>
    <col min="5126" max="5126" width="33.375" style="32" customWidth="1"/>
    <col min="5127" max="5127" width="17.875" style="32" customWidth="1"/>
    <col min="5128" max="5128" width="20.5" style="32" customWidth="1"/>
    <col min="5129" max="5129" width="14.625" style="32" customWidth="1"/>
    <col min="5130" max="5130" width="14.125" style="32" customWidth="1"/>
    <col min="5131" max="5131" width="44" style="32" customWidth="1"/>
    <col min="5132" max="5376" width="9" style="32"/>
    <col min="5377" max="5379" width="0" style="32" hidden="1" customWidth="1"/>
    <col min="5380" max="5380" width="27.375" style="32" customWidth="1"/>
    <col min="5381" max="5381" width="21.125" style="32" customWidth="1"/>
    <col min="5382" max="5382" width="33.375" style="32" customWidth="1"/>
    <col min="5383" max="5383" width="17.875" style="32" customWidth="1"/>
    <col min="5384" max="5384" width="20.5" style="32" customWidth="1"/>
    <col min="5385" max="5385" width="14.625" style="32" customWidth="1"/>
    <col min="5386" max="5386" width="14.125" style="32" customWidth="1"/>
    <col min="5387" max="5387" width="44" style="32" customWidth="1"/>
    <col min="5388" max="5632" width="9" style="32"/>
    <col min="5633" max="5635" width="0" style="32" hidden="1" customWidth="1"/>
    <col min="5636" max="5636" width="27.375" style="32" customWidth="1"/>
    <col min="5637" max="5637" width="21.125" style="32" customWidth="1"/>
    <col min="5638" max="5638" width="33.375" style="32" customWidth="1"/>
    <col min="5639" max="5639" width="17.875" style="32" customWidth="1"/>
    <col min="5640" max="5640" width="20.5" style="32" customWidth="1"/>
    <col min="5641" max="5641" width="14.625" style="32" customWidth="1"/>
    <col min="5642" max="5642" width="14.125" style="32" customWidth="1"/>
    <col min="5643" max="5643" width="44" style="32" customWidth="1"/>
    <col min="5644" max="5888" width="9" style="32"/>
    <col min="5889" max="5891" width="0" style="32" hidden="1" customWidth="1"/>
    <col min="5892" max="5892" width="27.375" style="32" customWidth="1"/>
    <col min="5893" max="5893" width="21.125" style="32" customWidth="1"/>
    <col min="5894" max="5894" width="33.375" style="32" customWidth="1"/>
    <col min="5895" max="5895" width="17.875" style="32" customWidth="1"/>
    <col min="5896" max="5896" width="20.5" style="32" customWidth="1"/>
    <col min="5897" max="5897" width="14.625" style="32" customWidth="1"/>
    <col min="5898" max="5898" width="14.125" style="32" customWidth="1"/>
    <col min="5899" max="5899" width="44" style="32" customWidth="1"/>
    <col min="5900" max="6144" width="9" style="32"/>
    <col min="6145" max="6147" width="0" style="32" hidden="1" customWidth="1"/>
    <col min="6148" max="6148" width="27.375" style="32" customWidth="1"/>
    <col min="6149" max="6149" width="21.125" style="32" customWidth="1"/>
    <col min="6150" max="6150" width="33.375" style="32" customWidth="1"/>
    <col min="6151" max="6151" width="17.875" style="32" customWidth="1"/>
    <col min="6152" max="6152" width="20.5" style="32" customWidth="1"/>
    <col min="6153" max="6153" width="14.625" style="32" customWidth="1"/>
    <col min="6154" max="6154" width="14.125" style="32" customWidth="1"/>
    <col min="6155" max="6155" width="44" style="32" customWidth="1"/>
    <col min="6156" max="6400" width="9" style="32"/>
    <col min="6401" max="6403" width="0" style="32" hidden="1" customWidth="1"/>
    <col min="6404" max="6404" width="27.375" style="32" customWidth="1"/>
    <col min="6405" max="6405" width="21.125" style="32" customWidth="1"/>
    <col min="6406" max="6406" width="33.375" style="32" customWidth="1"/>
    <col min="6407" max="6407" width="17.875" style="32" customWidth="1"/>
    <col min="6408" max="6408" width="20.5" style="32" customWidth="1"/>
    <col min="6409" max="6409" width="14.625" style="32" customWidth="1"/>
    <col min="6410" max="6410" width="14.125" style="32" customWidth="1"/>
    <col min="6411" max="6411" width="44" style="32" customWidth="1"/>
    <col min="6412" max="6656" width="9" style="32"/>
    <col min="6657" max="6659" width="0" style="32" hidden="1" customWidth="1"/>
    <col min="6660" max="6660" width="27.375" style="32" customWidth="1"/>
    <col min="6661" max="6661" width="21.125" style="32" customWidth="1"/>
    <col min="6662" max="6662" width="33.375" style="32" customWidth="1"/>
    <col min="6663" max="6663" width="17.875" style="32" customWidth="1"/>
    <col min="6664" max="6664" width="20.5" style="32" customWidth="1"/>
    <col min="6665" max="6665" width="14.625" style="32" customWidth="1"/>
    <col min="6666" max="6666" width="14.125" style="32" customWidth="1"/>
    <col min="6667" max="6667" width="44" style="32" customWidth="1"/>
    <col min="6668" max="6912" width="9" style="32"/>
    <col min="6913" max="6915" width="0" style="32" hidden="1" customWidth="1"/>
    <col min="6916" max="6916" width="27.375" style="32" customWidth="1"/>
    <col min="6917" max="6917" width="21.125" style="32" customWidth="1"/>
    <col min="6918" max="6918" width="33.375" style="32" customWidth="1"/>
    <col min="6919" max="6919" width="17.875" style="32" customWidth="1"/>
    <col min="6920" max="6920" width="20.5" style="32" customWidth="1"/>
    <col min="6921" max="6921" width="14.625" style="32" customWidth="1"/>
    <col min="6922" max="6922" width="14.125" style="32" customWidth="1"/>
    <col min="6923" max="6923" width="44" style="32" customWidth="1"/>
    <col min="6924" max="7168" width="9" style="32"/>
    <col min="7169" max="7171" width="0" style="32" hidden="1" customWidth="1"/>
    <col min="7172" max="7172" width="27.375" style="32" customWidth="1"/>
    <col min="7173" max="7173" width="21.125" style="32" customWidth="1"/>
    <col min="7174" max="7174" width="33.375" style="32" customWidth="1"/>
    <col min="7175" max="7175" width="17.875" style="32" customWidth="1"/>
    <col min="7176" max="7176" width="20.5" style="32" customWidth="1"/>
    <col min="7177" max="7177" width="14.625" style="32" customWidth="1"/>
    <col min="7178" max="7178" width="14.125" style="32" customWidth="1"/>
    <col min="7179" max="7179" width="44" style="32" customWidth="1"/>
    <col min="7180" max="7424" width="9" style="32"/>
    <col min="7425" max="7427" width="0" style="32" hidden="1" customWidth="1"/>
    <col min="7428" max="7428" width="27.375" style="32" customWidth="1"/>
    <col min="7429" max="7429" width="21.125" style="32" customWidth="1"/>
    <col min="7430" max="7430" width="33.375" style="32" customWidth="1"/>
    <col min="7431" max="7431" width="17.875" style="32" customWidth="1"/>
    <col min="7432" max="7432" width="20.5" style="32" customWidth="1"/>
    <col min="7433" max="7433" width="14.625" style="32" customWidth="1"/>
    <col min="7434" max="7434" width="14.125" style="32" customWidth="1"/>
    <col min="7435" max="7435" width="44" style="32" customWidth="1"/>
    <col min="7436" max="7680" width="9" style="32"/>
    <col min="7681" max="7683" width="0" style="32" hidden="1" customWidth="1"/>
    <col min="7684" max="7684" width="27.375" style="32" customWidth="1"/>
    <col min="7685" max="7685" width="21.125" style="32" customWidth="1"/>
    <col min="7686" max="7686" width="33.375" style="32" customWidth="1"/>
    <col min="7687" max="7687" width="17.875" style="32" customWidth="1"/>
    <col min="7688" max="7688" width="20.5" style="32" customWidth="1"/>
    <col min="7689" max="7689" width="14.625" style="32" customWidth="1"/>
    <col min="7690" max="7690" width="14.125" style="32" customWidth="1"/>
    <col min="7691" max="7691" width="44" style="32" customWidth="1"/>
    <col min="7692" max="7936" width="9" style="32"/>
    <col min="7937" max="7939" width="0" style="32" hidden="1" customWidth="1"/>
    <col min="7940" max="7940" width="27.375" style="32" customWidth="1"/>
    <col min="7941" max="7941" width="21.125" style="32" customWidth="1"/>
    <col min="7942" max="7942" width="33.375" style="32" customWidth="1"/>
    <col min="7943" max="7943" width="17.875" style="32" customWidth="1"/>
    <col min="7944" max="7944" width="20.5" style="32" customWidth="1"/>
    <col min="7945" max="7945" width="14.625" style="32" customWidth="1"/>
    <col min="7946" max="7946" width="14.125" style="32" customWidth="1"/>
    <col min="7947" max="7947" width="44" style="32" customWidth="1"/>
    <col min="7948" max="8192" width="9" style="32"/>
    <col min="8193" max="8195" width="0" style="32" hidden="1" customWidth="1"/>
    <col min="8196" max="8196" width="27.375" style="32" customWidth="1"/>
    <col min="8197" max="8197" width="21.125" style="32" customWidth="1"/>
    <col min="8198" max="8198" width="33.375" style="32" customWidth="1"/>
    <col min="8199" max="8199" width="17.875" style="32" customWidth="1"/>
    <col min="8200" max="8200" width="20.5" style="32" customWidth="1"/>
    <col min="8201" max="8201" width="14.625" style="32" customWidth="1"/>
    <col min="8202" max="8202" width="14.125" style="32" customWidth="1"/>
    <col min="8203" max="8203" width="44" style="32" customWidth="1"/>
    <col min="8204" max="8448" width="9" style="32"/>
    <col min="8449" max="8451" width="0" style="32" hidden="1" customWidth="1"/>
    <col min="8452" max="8452" width="27.375" style="32" customWidth="1"/>
    <col min="8453" max="8453" width="21.125" style="32" customWidth="1"/>
    <col min="8454" max="8454" width="33.375" style="32" customWidth="1"/>
    <col min="8455" max="8455" width="17.875" style="32" customWidth="1"/>
    <col min="8456" max="8456" width="20.5" style="32" customWidth="1"/>
    <col min="8457" max="8457" width="14.625" style="32" customWidth="1"/>
    <col min="8458" max="8458" width="14.125" style="32" customWidth="1"/>
    <col min="8459" max="8459" width="44" style="32" customWidth="1"/>
    <col min="8460" max="8704" width="9" style="32"/>
    <col min="8705" max="8707" width="0" style="32" hidden="1" customWidth="1"/>
    <col min="8708" max="8708" width="27.375" style="32" customWidth="1"/>
    <col min="8709" max="8709" width="21.125" style="32" customWidth="1"/>
    <col min="8710" max="8710" width="33.375" style="32" customWidth="1"/>
    <col min="8711" max="8711" width="17.875" style="32" customWidth="1"/>
    <col min="8712" max="8712" width="20.5" style="32" customWidth="1"/>
    <col min="8713" max="8713" width="14.625" style="32" customWidth="1"/>
    <col min="8714" max="8714" width="14.125" style="32" customWidth="1"/>
    <col min="8715" max="8715" width="44" style="32" customWidth="1"/>
    <col min="8716" max="8960" width="9" style="32"/>
    <col min="8961" max="8963" width="0" style="32" hidden="1" customWidth="1"/>
    <col min="8964" max="8964" width="27.375" style="32" customWidth="1"/>
    <col min="8965" max="8965" width="21.125" style="32" customWidth="1"/>
    <col min="8966" max="8966" width="33.375" style="32" customWidth="1"/>
    <col min="8967" max="8967" width="17.875" style="32" customWidth="1"/>
    <col min="8968" max="8968" width="20.5" style="32" customWidth="1"/>
    <col min="8969" max="8969" width="14.625" style="32" customWidth="1"/>
    <col min="8970" max="8970" width="14.125" style="32" customWidth="1"/>
    <col min="8971" max="8971" width="44" style="32" customWidth="1"/>
    <col min="8972" max="9216" width="9" style="32"/>
    <col min="9217" max="9219" width="0" style="32" hidden="1" customWidth="1"/>
    <col min="9220" max="9220" width="27.375" style="32" customWidth="1"/>
    <col min="9221" max="9221" width="21.125" style="32" customWidth="1"/>
    <col min="9222" max="9222" width="33.375" style="32" customWidth="1"/>
    <col min="9223" max="9223" width="17.875" style="32" customWidth="1"/>
    <col min="9224" max="9224" width="20.5" style="32" customWidth="1"/>
    <col min="9225" max="9225" width="14.625" style="32" customWidth="1"/>
    <col min="9226" max="9226" width="14.125" style="32" customWidth="1"/>
    <col min="9227" max="9227" width="44" style="32" customWidth="1"/>
    <col min="9228" max="9472" width="9" style="32"/>
    <col min="9473" max="9475" width="0" style="32" hidden="1" customWidth="1"/>
    <col min="9476" max="9476" width="27.375" style="32" customWidth="1"/>
    <col min="9477" max="9477" width="21.125" style="32" customWidth="1"/>
    <col min="9478" max="9478" width="33.375" style="32" customWidth="1"/>
    <col min="9479" max="9479" width="17.875" style="32" customWidth="1"/>
    <col min="9480" max="9480" width="20.5" style="32" customWidth="1"/>
    <col min="9481" max="9481" width="14.625" style="32" customWidth="1"/>
    <col min="9482" max="9482" width="14.125" style="32" customWidth="1"/>
    <col min="9483" max="9483" width="44" style="32" customWidth="1"/>
    <col min="9484" max="9728" width="9" style="32"/>
    <col min="9729" max="9731" width="0" style="32" hidden="1" customWidth="1"/>
    <col min="9732" max="9732" width="27.375" style="32" customWidth="1"/>
    <col min="9733" max="9733" width="21.125" style="32" customWidth="1"/>
    <col min="9734" max="9734" width="33.375" style="32" customWidth="1"/>
    <col min="9735" max="9735" width="17.875" style="32" customWidth="1"/>
    <col min="9736" max="9736" width="20.5" style="32" customWidth="1"/>
    <col min="9737" max="9737" width="14.625" style="32" customWidth="1"/>
    <col min="9738" max="9738" width="14.125" style="32" customWidth="1"/>
    <col min="9739" max="9739" width="44" style="32" customWidth="1"/>
    <col min="9740" max="9984" width="9" style="32"/>
    <col min="9985" max="9987" width="0" style="32" hidden="1" customWidth="1"/>
    <col min="9988" max="9988" width="27.375" style="32" customWidth="1"/>
    <col min="9989" max="9989" width="21.125" style="32" customWidth="1"/>
    <col min="9990" max="9990" width="33.375" style="32" customWidth="1"/>
    <col min="9991" max="9991" width="17.875" style="32" customWidth="1"/>
    <col min="9992" max="9992" width="20.5" style="32" customWidth="1"/>
    <col min="9993" max="9993" width="14.625" style="32" customWidth="1"/>
    <col min="9994" max="9994" width="14.125" style="32" customWidth="1"/>
    <col min="9995" max="9995" width="44" style="32" customWidth="1"/>
    <col min="9996" max="10240" width="9" style="32"/>
    <col min="10241" max="10243" width="0" style="32" hidden="1" customWidth="1"/>
    <col min="10244" max="10244" width="27.375" style="32" customWidth="1"/>
    <col min="10245" max="10245" width="21.125" style="32" customWidth="1"/>
    <col min="10246" max="10246" width="33.375" style="32" customWidth="1"/>
    <col min="10247" max="10247" width="17.875" style="32" customWidth="1"/>
    <col min="10248" max="10248" width="20.5" style="32" customWidth="1"/>
    <col min="10249" max="10249" width="14.625" style="32" customWidth="1"/>
    <col min="10250" max="10250" width="14.125" style="32" customWidth="1"/>
    <col min="10251" max="10251" width="44" style="32" customWidth="1"/>
    <col min="10252" max="10496" width="9" style="32"/>
    <col min="10497" max="10499" width="0" style="32" hidden="1" customWidth="1"/>
    <col min="10500" max="10500" width="27.375" style="32" customWidth="1"/>
    <col min="10501" max="10501" width="21.125" style="32" customWidth="1"/>
    <col min="10502" max="10502" width="33.375" style="32" customWidth="1"/>
    <col min="10503" max="10503" width="17.875" style="32" customWidth="1"/>
    <col min="10504" max="10504" width="20.5" style="32" customWidth="1"/>
    <col min="10505" max="10505" width="14.625" style="32" customWidth="1"/>
    <col min="10506" max="10506" width="14.125" style="32" customWidth="1"/>
    <col min="10507" max="10507" width="44" style="32" customWidth="1"/>
    <col min="10508" max="10752" width="9" style="32"/>
    <col min="10753" max="10755" width="0" style="32" hidden="1" customWidth="1"/>
    <col min="10756" max="10756" width="27.375" style="32" customWidth="1"/>
    <col min="10757" max="10757" width="21.125" style="32" customWidth="1"/>
    <col min="10758" max="10758" width="33.375" style="32" customWidth="1"/>
    <col min="10759" max="10759" width="17.875" style="32" customWidth="1"/>
    <col min="10760" max="10760" width="20.5" style="32" customWidth="1"/>
    <col min="10761" max="10761" width="14.625" style="32" customWidth="1"/>
    <col min="10762" max="10762" width="14.125" style="32" customWidth="1"/>
    <col min="10763" max="10763" width="44" style="32" customWidth="1"/>
    <col min="10764" max="11008" width="9" style="32"/>
    <col min="11009" max="11011" width="0" style="32" hidden="1" customWidth="1"/>
    <col min="11012" max="11012" width="27.375" style="32" customWidth="1"/>
    <col min="11013" max="11013" width="21.125" style="32" customWidth="1"/>
    <col min="11014" max="11014" width="33.375" style="32" customWidth="1"/>
    <col min="11015" max="11015" width="17.875" style="32" customWidth="1"/>
    <col min="11016" max="11016" width="20.5" style="32" customWidth="1"/>
    <col min="11017" max="11017" width="14.625" style="32" customWidth="1"/>
    <col min="11018" max="11018" width="14.125" style="32" customWidth="1"/>
    <col min="11019" max="11019" width="44" style="32" customWidth="1"/>
    <col min="11020" max="11264" width="9" style="32"/>
    <col min="11265" max="11267" width="0" style="32" hidden="1" customWidth="1"/>
    <col min="11268" max="11268" width="27.375" style="32" customWidth="1"/>
    <col min="11269" max="11269" width="21.125" style="32" customWidth="1"/>
    <col min="11270" max="11270" width="33.375" style="32" customWidth="1"/>
    <col min="11271" max="11271" width="17.875" style="32" customWidth="1"/>
    <col min="11272" max="11272" width="20.5" style="32" customWidth="1"/>
    <col min="11273" max="11273" width="14.625" style="32" customWidth="1"/>
    <col min="11274" max="11274" width="14.125" style="32" customWidth="1"/>
    <col min="11275" max="11275" width="44" style="32" customWidth="1"/>
    <col min="11276" max="11520" width="9" style="32"/>
    <col min="11521" max="11523" width="0" style="32" hidden="1" customWidth="1"/>
    <col min="11524" max="11524" width="27.375" style="32" customWidth="1"/>
    <col min="11525" max="11525" width="21.125" style="32" customWidth="1"/>
    <col min="11526" max="11526" width="33.375" style="32" customWidth="1"/>
    <col min="11527" max="11527" width="17.875" style="32" customWidth="1"/>
    <col min="11528" max="11528" width="20.5" style="32" customWidth="1"/>
    <col min="11529" max="11529" width="14.625" style="32" customWidth="1"/>
    <col min="11530" max="11530" width="14.125" style="32" customWidth="1"/>
    <col min="11531" max="11531" width="44" style="32" customWidth="1"/>
    <col min="11532" max="11776" width="9" style="32"/>
    <col min="11777" max="11779" width="0" style="32" hidden="1" customWidth="1"/>
    <col min="11780" max="11780" width="27.375" style="32" customWidth="1"/>
    <col min="11781" max="11781" width="21.125" style="32" customWidth="1"/>
    <col min="11782" max="11782" width="33.375" style="32" customWidth="1"/>
    <col min="11783" max="11783" width="17.875" style="32" customWidth="1"/>
    <col min="11784" max="11784" width="20.5" style="32" customWidth="1"/>
    <col min="11785" max="11785" width="14.625" style="32" customWidth="1"/>
    <col min="11786" max="11786" width="14.125" style="32" customWidth="1"/>
    <col min="11787" max="11787" width="44" style="32" customWidth="1"/>
    <col min="11788" max="12032" width="9" style="32"/>
    <col min="12033" max="12035" width="0" style="32" hidden="1" customWidth="1"/>
    <col min="12036" max="12036" width="27.375" style="32" customWidth="1"/>
    <col min="12037" max="12037" width="21.125" style="32" customWidth="1"/>
    <col min="12038" max="12038" width="33.375" style="32" customWidth="1"/>
    <col min="12039" max="12039" width="17.875" style="32" customWidth="1"/>
    <col min="12040" max="12040" width="20.5" style="32" customWidth="1"/>
    <col min="12041" max="12041" width="14.625" style="32" customWidth="1"/>
    <col min="12042" max="12042" width="14.125" style="32" customWidth="1"/>
    <col min="12043" max="12043" width="44" style="32" customWidth="1"/>
    <col min="12044" max="12288" width="9" style="32"/>
    <col min="12289" max="12291" width="0" style="32" hidden="1" customWidth="1"/>
    <col min="12292" max="12292" width="27.375" style="32" customWidth="1"/>
    <col min="12293" max="12293" width="21.125" style="32" customWidth="1"/>
    <col min="12294" max="12294" width="33.375" style="32" customWidth="1"/>
    <col min="12295" max="12295" width="17.875" style="32" customWidth="1"/>
    <col min="12296" max="12296" width="20.5" style="32" customWidth="1"/>
    <col min="12297" max="12297" width="14.625" style="32" customWidth="1"/>
    <col min="12298" max="12298" width="14.125" style="32" customWidth="1"/>
    <col min="12299" max="12299" width="44" style="32" customWidth="1"/>
    <col min="12300" max="12544" width="9" style="32"/>
    <col min="12545" max="12547" width="0" style="32" hidden="1" customWidth="1"/>
    <col min="12548" max="12548" width="27.375" style="32" customWidth="1"/>
    <col min="12549" max="12549" width="21.125" style="32" customWidth="1"/>
    <col min="12550" max="12550" width="33.375" style="32" customWidth="1"/>
    <col min="12551" max="12551" width="17.875" style="32" customWidth="1"/>
    <col min="12552" max="12552" width="20.5" style="32" customWidth="1"/>
    <col min="12553" max="12553" width="14.625" style="32" customWidth="1"/>
    <col min="12554" max="12554" width="14.125" style="32" customWidth="1"/>
    <col min="12555" max="12555" width="44" style="32" customWidth="1"/>
    <col min="12556" max="12800" width="9" style="32"/>
    <col min="12801" max="12803" width="0" style="32" hidden="1" customWidth="1"/>
    <col min="12804" max="12804" width="27.375" style="32" customWidth="1"/>
    <col min="12805" max="12805" width="21.125" style="32" customWidth="1"/>
    <col min="12806" max="12806" width="33.375" style="32" customWidth="1"/>
    <col min="12807" max="12807" width="17.875" style="32" customWidth="1"/>
    <col min="12808" max="12808" width="20.5" style="32" customWidth="1"/>
    <col min="12809" max="12809" width="14.625" style="32" customWidth="1"/>
    <col min="12810" max="12810" width="14.125" style="32" customWidth="1"/>
    <col min="12811" max="12811" width="44" style="32" customWidth="1"/>
    <col min="12812" max="13056" width="9" style="32"/>
    <col min="13057" max="13059" width="0" style="32" hidden="1" customWidth="1"/>
    <col min="13060" max="13060" width="27.375" style="32" customWidth="1"/>
    <col min="13061" max="13061" width="21.125" style="32" customWidth="1"/>
    <col min="13062" max="13062" width="33.375" style="32" customWidth="1"/>
    <col min="13063" max="13063" width="17.875" style="32" customWidth="1"/>
    <col min="13064" max="13064" width="20.5" style="32" customWidth="1"/>
    <col min="13065" max="13065" width="14.625" style="32" customWidth="1"/>
    <col min="13066" max="13066" width="14.125" style="32" customWidth="1"/>
    <col min="13067" max="13067" width="44" style="32" customWidth="1"/>
    <col min="13068" max="13312" width="9" style="32"/>
    <col min="13313" max="13315" width="0" style="32" hidden="1" customWidth="1"/>
    <col min="13316" max="13316" width="27.375" style="32" customWidth="1"/>
    <col min="13317" max="13317" width="21.125" style="32" customWidth="1"/>
    <col min="13318" max="13318" width="33.375" style="32" customWidth="1"/>
    <col min="13319" max="13319" width="17.875" style="32" customWidth="1"/>
    <col min="13320" max="13320" width="20.5" style="32" customWidth="1"/>
    <col min="13321" max="13321" width="14.625" style="32" customWidth="1"/>
    <col min="13322" max="13322" width="14.125" style="32" customWidth="1"/>
    <col min="13323" max="13323" width="44" style="32" customWidth="1"/>
    <col min="13324" max="13568" width="9" style="32"/>
    <col min="13569" max="13571" width="0" style="32" hidden="1" customWidth="1"/>
    <col min="13572" max="13572" width="27.375" style="32" customWidth="1"/>
    <col min="13573" max="13573" width="21.125" style="32" customWidth="1"/>
    <col min="13574" max="13574" width="33.375" style="32" customWidth="1"/>
    <col min="13575" max="13575" width="17.875" style="32" customWidth="1"/>
    <col min="13576" max="13576" width="20.5" style="32" customWidth="1"/>
    <col min="13577" max="13577" width="14.625" style="32" customWidth="1"/>
    <col min="13578" max="13578" width="14.125" style="32" customWidth="1"/>
    <col min="13579" max="13579" width="44" style="32" customWidth="1"/>
    <col min="13580" max="13824" width="9" style="32"/>
    <col min="13825" max="13827" width="0" style="32" hidden="1" customWidth="1"/>
    <col min="13828" max="13828" width="27.375" style="32" customWidth="1"/>
    <col min="13829" max="13829" width="21.125" style="32" customWidth="1"/>
    <col min="13830" max="13830" width="33.375" style="32" customWidth="1"/>
    <col min="13831" max="13831" width="17.875" style="32" customWidth="1"/>
    <col min="13832" max="13832" width="20.5" style="32" customWidth="1"/>
    <col min="13833" max="13833" width="14.625" style="32" customWidth="1"/>
    <col min="13834" max="13834" width="14.125" style="32" customWidth="1"/>
    <col min="13835" max="13835" width="44" style="32" customWidth="1"/>
    <col min="13836" max="14080" width="9" style="32"/>
    <col min="14081" max="14083" width="0" style="32" hidden="1" customWidth="1"/>
    <col min="14084" max="14084" width="27.375" style="32" customWidth="1"/>
    <col min="14085" max="14085" width="21.125" style="32" customWidth="1"/>
    <col min="14086" max="14086" width="33.375" style="32" customWidth="1"/>
    <col min="14087" max="14087" width="17.875" style="32" customWidth="1"/>
    <col min="14088" max="14088" width="20.5" style="32" customWidth="1"/>
    <col min="14089" max="14089" width="14.625" style="32" customWidth="1"/>
    <col min="14090" max="14090" width="14.125" style="32" customWidth="1"/>
    <col min="14091" max="14091" width="44" style="32" customWidth="1"/>
    <col min="14092" max="14336" width="9" style="32"/>
    <col min="14337" max="14339" width="0" style="32" hidden="1" customWidth="1"/>
    <col min="14340" max="14340" width="27.375" style="32" customWidth="1"/>
    <col min="14341" max="14341" width="21.125" style="32" customWidth="1"/>
    <col min="14342" max="14342" width="33.375" style="32" customWidth="1"/>
    <col min="14343" max="14343" width="17.875" style="32" customWidth="1"/>
    <col min="14344" max="14344" width="20.5" style="32" customWidth="1"/>
    <col min="14345" max="14345" width="14.625" style="32" customWidth="1"/>
    <col min="14346" max="14346" width="14.125" style="32" customWidth="1"/>
    <col min="14347" max="14347" width="44" style="32" customWidth="1"/>
    <col min="14348" max="14592" width="9" style="32"/>
    <col min="14593" max="14595" width="0" style="32" hidden="1" customWidth="1"/>
    <col min="14596" max="14596" width="27.375" style="32" customWidth="1"/>
    <col min="14597" max="14597" width="21.125" style="32" customWidth="1"/>
    <col min="14598" max="14598" width="33.375" style="32" customWidth="1"/>
    <col min="14599" max="14599" width="17.875" style="32" customWidth="1"/>
    <col min="14600" max="14600" width="20.5" style="32" customWidth="1"/>
    <col min="14601" max="14601" width="14.625" style="32" customWidth="1"/>
    <col min="14602" max="14602" width="14.125" style="32" customWidth="1"/>
    <col min="14603" max="14603" width="44" style="32" customWidth="1"/>
    <col min="14604" max="14848" width="9" style="32"/>
    <col min="14849" max="14851" width="0" style="32" hidden="1" customWidth="1"/>
    <col min="14852" max="14852" width="27.375" style="32" customWidth="1"/>
    <col min="14853" max="14853" width="21.125" style="32" customWidth="1"/>
    <col min="14854" max="14854" width="33.375" style="32" customWidth="1"/>
    <col min="14855" max="14855" width="17.875" style="32" customWidth="1"/>
    <col min="14856" max="14856" width="20.5" style="32" customWidth="1"/>
    <col min="14857" max="14857" width="14.625" style="32" customWidth="1"/>
    <col min="14858" max="14858" width="14.125" style="32" customWidth="1"/>
    <col min="14859" max="14859" width="44" style="32" customWidth="1"/>
    <col min="14860" max="15104" width="9" style="32"/>
    <col min="15105" max="15107" width="0" style="32" hidden="1" customWidth="1"/>
    <col min="15108" max="15108" width="27.375" style="32" customWidth="1"/>
    <col min="15109" max="15109" width="21.125" style="32" customWidth="1"/>
    <col min="15110" max="15110" width="33.375" style="32" customWidth="1"/>
    <col min="15111" max="15111" width="17.875" style="32" customWidth="1"/>
    <col min="15112" max="15112" width="20.5" style="32" customWidth="1"/>
    <col min="15113" max="15113" width="14.625" style="32" customWidth="1"/>
    <col min="15114" max="15114" width="14.125" style="32" customWidth="1"/>
    <col min="15115" max="15115" width="44" style="32" customWidth="1"/>
    <col min="15116" max="15360" width="9" style="32"/>
    <col min="15361" max="15363" width="0" style="32" hidden="1" customWidth="1"/>
    <col min="15364" max="15364" width="27.375" style="32" customWidth="1"/>
    <col min="15365" max="15365" width="21.125" style="32" customWidth="1"/>
    <col min="15366" max="15366" width="33.375" style="32" customWidth="1"/>
    <col min="15367" max="15367" width="17.875" style="32" customWidth="1"/>
    <col min="15368" max="15368" width="20.5" style="32" customWidth="1"/>
    <col min="15369" max="15369" width="14.625" style="32" customWidth="1"/>
    <col min="15370" max="15370" width="14.125" style="32" customWidth="1"/>
    <col min="15371" max="15371" width="44" style="32" customWidth="1"/>
    <col min="15372" max="15616" width="9" style="32"/>
    <col min="15617" max="15619" width="0" style="32" hidden="1" customWidth="1"/>
    <col min="15620" max="15620" width="27.375" style="32" customWidth="1"/>
    <col min="15621" max="15621" width="21.125" style="32" customWidth="1"/>
    <col min="15622" max="15622" width="33.375" style="32" customWidth="1"/>
    <col min="15623" max="15623" width="17.875" style="32" customWidth="1"/>
    <col min="15624" max="15624" width="20.5" style="32" customWidth="1"/>
    <col min="15625" max="15625" width="14.625" style="32" customWidth="1"/>
    <col min="15626" max="15626" width="14.125" style="32" customWidth="1"/>
    <col min="15627" max="15627" width="44" style="32" customWidth="1"/>
    <col min="15628" max="15872" width="9" style="32"/>
    <col min="15873" max="15875" width="0" style="32" hidden="1" customWidth="1"/>
    <col min="15876" max="15876" width="27.375" style="32" customWidth="1"/>
    <col min="15877" max="15877" width="21.125" style="32" customWidth="1"/>
    <col min="15878" max="15878" width="33.375" style="32" customWidth="1"/>
    <col min="15879" max="15879" width="17.875" style="32" customWidth="1"/>
    <col min="15880" max="15880" width="20.5" style="32" customWidth="1"/>
    <col min="15881" max="15881" width="14.625" style="32" customWidth="1"/>
    <col min="15882" max="15882" width="14.125" style="32" customWidth="1"/>
    <col min="15883" max="15883" width="44" style="32" customWidth="1"/>
    <col min="15884" max="16128" width="9" style="32"/>
    <col min="16129" max="16131" width="0" style="32" hidden="1" customWidth="1"/>
    <col min="16132" max="16132" width="27.375" style="32" customWidth="1"/>
    <col min="16133" max="16133" width="21.125" style="32" customWidth="1"/>
    <col min="16134" max="16134" width="33.375" style="32" customWidth="1"/>
    <col min="16135" max="16135" width="17.875" style="32" customWidth="1"/>
    <col min="16136" max="16136" width="20.5" style="32" customWidth="1"/>
    <col min="16137" max="16137" width="14.625" style="32" customWidth="1"/>
    <col min="16138" max="16138" width="14.125" style="32" customWidth="1"/>
    <col min="16139" max="16139" width="44" style="32" customWidth="1"/>
    <col min="16140" max="16384" width="9" style="32"/>
  </cols>
  <sheetData>
    <row r="1" spans="1:11" ht="18.75" x14ac:dyDescent="0.25">
      <c r="A1" s="31"/>
      <c r="B1" s="31"/>
      <c r="C1" s="31"/>
      <c r="D1" s="31"/>
      <c r="F1" s="33"/>
    </row>
    <row r="2" spans="1:11" ht="27" x14ac:dyDescent="0.3">
      <c r="A2" s="58" t="s">
        <v>740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x14ac:dyDescent="0.3">
      <c r="K4" s="36" t="s">
        <v>709</v>
      </c>
    </row>
    <row r="5" spans="1:11" ht="20.100000000000001" customHeight="1" x14ac:dyDescent="0.3">
      <c r="A5" s="59" t="s">
        <v>710</v>
      </c>
      <c r="B5" s="59"/>
      <c r="C5" s="60"/>
      <c r="D5" s="59" t="s">
        <v>711</v>
      </c>
      <c r="E5" s="60"/>
      <c r="F5" s="60"/>
      <c r="G5" s="60"/>
      <c r="H5" s="59" t="s">
        <v>712</v>
      </c>
      <c r="I5" s="59" t="s">
        <v>713</v>
      </c>
      <c r="J5" s="59" t="s">
        <v>714</v>
      </c>
      <c r="K5" s="61" t="s">
        <v>715</v>
      </c>
    </row>
    <row r="6" spans="1:11" ht="27" customHeight="1" x14ac:dyDescent="0.3">
      <c r="A6" s="42" t="s">
        <v>716</v>
      </c>
      <c r="B6" s="42" t="s">
        <v>717</v>
      </c>
      <c r="C6" s="42" t="s">
        <v>718</v>
      </c>
      <c r="D6" s="38" t="s">
        <v>719</v>
      </c>
      <c r="E6" s="42" t="s">
        <v>720</v>
      </c>
      <c r="F6" s="42" t="s">
        <v>721</v>
      </c>
      <c r="G6" s="38" t="s">
        <v>722</v>
      </c>
      <c r="H6" s="59"/>
      <c r="I6" s="59"/>
      <c r="J6" s="59"/>
      <c r="K6" s="61"/>
    </row>
    <row r="7" spans="1:11" s="40" customFormat="1" ht="83.25" customHeight="1" x14ac:dyDescent="0.3">
      <c r="A7" s="39">
        <v>1</v>
      </c>
      <c r="B7" s="39" t="s">
        <v>723</v>
      </c>
      <c r="C7" s="39" t="s">
        <v>724</v>
      </c>
      <c r="D7" s="43" t="s">
        <v>727</v>
      </c>
      <c r="E7" s="43" t="s">
        <v>728</v>
      </c>
      <c r="F7" s="43" t="s">
        <v>744</v>
      </c>
      <c r="G7" s="43" t="s">
        <v>729</v>
      </c>
      <c r="H7" s="44" t="s">
        <v>730</v>
      </c>
      <c r="I7" s="56">
        <v>45322987</v>
      </c>
      <c r="J7" s="56">
        <v>15677252</v>
      </c>
      <c r="K7" s="45" t="s">
        <v>731</v>
      </c>
    </row>
  </sheetData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4" right="0.16" top="0.63" bottom="0.56000000000000005" header="0.38" footer="0.28000000000000003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구분표</vt:lpstr>
      <vt:lpstr>예결표지(세로)</vt:lpstr>
      <vt:lpstr>예결표지(가로)</vt:lpstr>
      <vt:lpstr>표지</vt:lpstr>
      <vt:lpstr>검증</vt:lpstr>
      <vt:lpstr>총괄표</vt:lpstr>
      <vt:lpstr>명시이월(일반회계)</vt:lpstr>
      <vt:lpstr>명시이월(특별회계)</vt:lpstr>
      <vt:lpstr>'명시이월(일반회계)'!Print_Area</vt:lpstr>
      <vt:lpstr>'명시이월(특별회계)'!Print_Area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2016-11-22T10:22:14Z</cp:lastPrinted>
  <dcterms:created xsi:type="dcterms:W3CDTF">2015-06-26T00:14:49Z</dcterms:created>
  <dcterms:modified xsi:type="dcterms:W3CDTF">2016-11-24T06:58:42Z</dcterms:modified>
</cp:coreProperties>
</file>