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200" windowHeight="11745" tabRatio="765" activeTab="1"/>
  </bookViews>
  <sheets>
    <sheet name="세입" sheetId="30" r:id="rId1"/>
    <sheet name="세출" sheetId="31" r:id="rId2"/>
  </sheets>
  <definedNames>
    <definedName name="_xlnm.Print_Titles" localSheetId="0">세입!$5:$6</definedName>
    <definedName name="_xlnm.Print_Titles" localSheetId="1">세출!$5:$6</definedName>
  </definedNames>
  <calcPr calcId="145621"/>
</workbook>
</file>

<file path=xl/calcChain.xml><?xml version="1.0" encoding="utf-8"?>
<calcChain xmlns="http://schemas.openxmlformats.org/spreadsheetml/2006/main">
  <c r="H13" i="31" l="1"/>
  <c r="G13" i="31"/>
  <c r="E13" i="31"/>
  <c r="F13" i="31"/>
  <c r="D13" i="31"/>
  <c r="I15" i="31"/>
  <c r="D15" i="31"/>
  <c r="I14" i="31"/>
  <c r="D14" i="31"/>
  <c r="I13" i="31" l="1"/>
  <c r="I20" i="31" l="1"/>
  <c r="D20" i="31"/>
  <c r="I15" i="30"/>
  <c r="D15" i="30"/>
  <c r="I16" i="31" l="1"/>
  <c r="I17" i="31"/>
  <c r="I18" i="31"/>
  <c r="I19" i="31"/>
  <c r="I21" i="31"/>
  <c r="I22" i="31"/>
  <c r="I23" i="31"/>
  <c r="I24" i="31"/>
  <c r="I25" i="31"/>
  <c r="I26" i="31"/>
  <c r="D16" i="31"/>
  <c r="D17" i="31"/>
  <c r="D18" i="31"/>
  <c r="D19" i="31"/>
  <c r="D21" i="31"/>
  <c r="D22" i="31"/>
  <c r="D23" i="31"/>
  <c r="D24" i="31"/>
  <c r="D25" i="31"/>
  <c r="D26" i="31"/>
  <c r="D28" i="31"/>
  <c r="D29" i="31"/>
  <c r="D30" i="31"/>
  <c r="D31" i="31"/>
  <c r="D32" i="31"/>
  <c r="D33" i="31"/>
  <c r="I28" i="31"/>
  <c r="I29" i="31"/>
  <c r="I30" i="31"/>
  <c r="I31" i="31"/>
  <c r="I32" i="31"/>
  <c r="I33" i="31"/>
  <c r="H27" i="31"/>
  <c r="G27" i="31"/>
  <c r="F27" i="31"/>
  <c r="E27" i="31"/>
  <c r="I12" i="31"/>
  <c r="D12" i="31"/>
  <c r="I11" i="31"/>
  <c r="D11" i="31"/>
  <c r="I10" i="31"/>
  <c r="D10" i="31"/>
  <c r="I9" i="31"/>
  <c r="D9" i="31"/>
  <c r="H8" i="31"/>
  <c r="G8" i="31"/>
  <c r="F8" i="31"/>
  <c r="E8" i="31"/>
  <c r="G7" i="31" l="1"/>
  <c r="H7" i="31"/>
  <c r="I27" i="31"/>
  <c r="D27" i="31"/>
  <c r="E7" i="31"/>
  <c r="F7" i="31"/>
  <c r="D8" i="31"/>
  <c r="I8" i="31"/>
  <c r="I18" i="30"/>
  <c r="I16" i="30"/>
  <c r="I14" i="30"/>
  <c r="I13" i="30"/>
  <c r="I12" i="30"/>
  <c r="I11" i="30"/>
  <c r="I10" i="30"/>
  <c r="I9" i="30"/>
  <c r="D9" i="30"/>
  <c r="D10" i="30"/>
  <c r="D11" i="30"/>
  <c r="D12" i="30"/>
  <c r="D13" i="30"/>
  <c r="D14" i="30"/>
  <c r="D16" i="30"/>
  <c r="E17" i="30"/>
  <c r="F17" i="30"/>
  <c r="G17" i="30"/>
  <c r="H17" i="30"/>
  <c r="D18" i="30"/>
  <c r="D7" i="31" l="1"/>
  <c r="I7" i="31"/>
  <c r="D8" i="30"/>
  <c r="D7" i="30" s="1"/>
  <c r="I8" i="30"/>
  <c r="D17" i="30"/>
  <c r="I17" i="30"/>
  <c r="H8" i="30"/>
  <c r="H7" i="30" s="1"/>
  <c r="G8" i="30"/>
  <c r="G7" i="30" s="1"/>
  <c r="E8" i="30"/>
  <c r="E7" i="30" s="1"/>
  <c r="F8" i="30"/>
  <c r="F7" i="30" s="1"/>
  <c r="I7" i="30" l="1"/>
</calcChain>
</file>

<file path=xl/sharedStrings.xml><?xml version="1.0" encoding="utf-8"?>
<sst xmlns="http://schemas.openxmlformats.org/spreadsheetml/2006/main" count="100" uniqueCount="77">
  <si>
    <t>예산안</t>
    <phoneticPr fontId="2" type="noConversion"/>
  </si>
  <si>
    <t>감액</t>
    <phoneticPr fontId="2" type="noConversion"/>
  </si>
  <si>
    <t>증액</t>
    <phoneticPr fontId="2" type="noConversion"/>
  </si>
  <si>
    <t>여성가족국</t>
    <phoneticPr fontId="2" type="noConversion"/>
  </si>
  <si>
    <t>총    계</t>
    <phoneticPr fontId="2" type="noConversion"/>
  </si>
  <si>
    <t>비 고</t>
    <phoneticPr fontId="2" type="noConversion"/>
  </si>
  <si>
    <t>예산설명서페이지</t>
    <phoneticPr fontId="2" type="noConversion"/>
  </si>
  <si>
    <t>예산서페이지</t>
    <phoneticPr fontId="2" type="noConversion"/>
  </si>
  <si>
    <t>(단위 : 천원)</t>
    <phoneticPr fontId="2" type="noConversion"/>
  </si>
  <si>
    <t>복지여성실</t>
    <phoneticPr fontId="2" type="noConversion"/>
  </si>
  <si>
    <t xml:space="preserve"> </t>
  </si>
  <si>
    <t>교육협력국</t>
    <phoneticPr fontId="2" type="noConversion"/>
  </si>
  <si>
    <t>1회추경(A)</t>
    <phoneticPr fontId="2" type="noConversion"/>
  </si>
  <si>
    <t>당초(B)</t>
    <phoneticPr fontId="2" type="noConversion"/>
  </si>
  <si>
    <t>증감액(A-B)</t>
    <phoneticPr fontId="2" type="noConversion"/>
  </si>
  <si>
    <t>조정액 (C)</t>
    <phoneticPr fontId="2" type="noConversion"/>
  </si>
  <si>
    <t>상임위 조정 예산안(D)</t>
    <phoneticPr fontId="2" type="noConversion"/>
  </si>
  <si>
    <t>D=A+C</t>
    <phoneticPr fontId="2" type="noConversion"/>
  </si>
  <si>
    <t>세부사업명 및 부기명</t>
    <phoneticPr fontId="2" type="noConversion"/>
  </si>
  <si>
    <t>지식(GSEEK) 사업 추진(자체/직접)
- 지식(GSEEK) 실습체험형 온라인 학습환경 구축</t>
  </si>
  <si>
    <t>장기현장실습교육 브리지 프로젝트 사업단 운영(자체/직접)
- 장기현장실습교육 브리지 프로젝트 사업단 운영</t>
  </si>
  <si>
    <t>노후도서관 시설개선 및 리모델링(자체/지원)
- 노후도서관 시설개선 및 리모델링</t>
  </si>
  <si>
    <t>주민불편해소 공공도서관 건립 지원(자체/지원)
- 주민불편해소 공공도서관 건립 지원</t>
  </si>
  <si>
    <t>청소년센터 사무실 임차료 지원(자체/직접)
- 청소년센터 사무실 임차료</t>
  </si>
  <si>
    <t>청소년 공부방 지원(자체/지원)
- 청소년 공부방 지원</t>
  </si>
  <si>
    <t>2018년 제1회 추경 계수조정 결과</t>
    <phoneticPr fontId="2" type="noConversion"/>
  </si>
  <si>
    <t>□세입</t>
    <phoneticPr fontId="2" type="noConversion"/>
  </si>
  <si>
    <t>□세출</t>
    <phoneticPr fontId="2" type="noConversion"/>
  </si>
  <si>
    <t>청소년한부모 자립지원</t>
  </si>
  <si>
    <t>가정폭력 피해자 보호시설 운영지원</t>
  </si>
  <si>
    <t>가정폭력 피해자 치료회복 프로그램 및 의료비 지원</t>
  </si>
  <si>
    <t>여성긴급전화 1366센터 운영지원(기금/직접)</t>
  </si>
  <si>
    <t>아동발달지원계좌 자치단체경상보조</t>
  </si>
  <si>
    <t>가정위탁아동 상해보험료 지원</t>
  </si>
  <si>
    <t>입양가정위탁아동 심리치료 지원</t>
  </si>
  <si>
    <t>국고보조금 사용 잔액</t>
  </si>
  <si>
    <t>국비 변경내시, 여성가족부 권익보호과-1608(2018.8.16.)</t>
  </si>
  <si>
    <t>국비 변경내시, 여성가족부 가족지원과-3063(2018.8.23.)</t>
  </si>
  <si>
    <t>국비 변경내시,보건복지부 아동복지정책과-5121(2018.8.21.)호</t>
  </si>
  <si>
    <t>국비 변경내시, 보건복지부 아동복지정책과-5021(2018.8.13.)호</t>
  </si>
  <si>
    <t>국비 변경내시,여성가족부 권익보호과-1686(2018.8.29.)호</t>
  </si>
  <si>
    <t xml:space="preserve">새일센터 지정운영(국비/지원) 교부잔액
 이중계상 </t>
  </si>
  <si>
    <t>여성긴급전화 1366운영(자체/직접)
 - 1366 긴급피난처 특수근무수당</t>
  </si>
  <si>
    <t>여성긴급전화 1366운영(자체/직접)
 - 1366 센터 종사자 처우개선비</t>
  </si>
  <si>
    <t>가정폭력 피해자 보호시설 운영 지원(기금/지원)
 - 가정폭력피해자 보호시설 생계비 등 지원</t>
  </si>
  <si>
    <t>가정폭력 피해자 보호시설 운영 지원(기금/지원)
 - 가정폭력 피해자 직업훈련비</t>
  </si>
  <si>
    <t>가정폭력 피해자 치료회복 프로그램 및 의료비 지원(기금/지원)
 - 가정폭력피해자 의료비 지원</t>
  </si>
  <si>
    <t>청소년 한부모 자립지원(기금/지원)
-청소년 한부모 자립 지원</t>
  </si>
  <si>
    <t>아동발달지원계좌 자치단체경상보조(국비/지원)
- 아동발달지원계좌 지원</t>
  </si>
  <si>
    <t>가정위탁아동 상해보험료 지원(국비/직접)
- 가정위탁아동 상해보험료 지원</t>
  </si>
  <si>
    <t>입양·가정위탁 아동 심리치료 지원(국비/지원)
- 입양·가정위탁 아동 심리정서 치료지원</t>
  </si>
  <si>
    <t>국비 변경내시, 여성가족부 권익보호과-1608(2018.8.16.)
 *기금 21,156천원/도비 21,156천원</t>
  </si>
  <si>
    <t>국비 변경내시에 따른 자체사업  예산증액(상담원 추가배치)</t>
  </si>
  <si>
    <t>국비 변경내시,여성가족부 권익보호과-1686(2018.8.29.)호
*기금 5,120</t>
  </si>
  <si>
    <t>국비 변경내시,여성가족부 권익보호과-1686(2018.8.29.)호
*기금 700, 도비 150</t>
  </si>
  <si>
    <t>국비 변경내시,여성가족부 권익보호과-1686(2018.8.29.)호
*기금 1,490, 도비 320</t>
  </si>
  <si>
    <t xml:space="preserve">국비 변경내시, 여성가족부 가족지원과-3063(2018.8.23.)                                         *기금 △14,000천원/도비△1,750천원                                               </t>
  </si>
  <si>
    <t>국비 변경내시,보건복지부 아동복지정책과-5121(2018.8.21.)호
*국비 226,216/도비 12,604</t>
  </si>
  <si>
    <t>국비 변경내시, 보건복지부 아동복지정책과-5021(2018.8.13.)호
*국비 △13,600천원/도비△5,829천원</t>
  </si>
  <si>
    <t>국비 변경내시, 보건복지부 아동복지정책과-5021(2018.8.13.)호
*국비13,997천원/도비 899천원</t>
  </si>
  <si>
    <t>청소년 한부모 자립지원(기금/지원)</t>
  </si>
  <si>
    <t>여성긴급전화 1366센터 운영지원(기금/직접)
- 여성긴급전화1366운영</t>
  </si>
  <si>
    <t>여성긴급전화 1366북부센터 운영(자체/직접)
- 1366 긴급피난처 특수근무수당</t>
  </si>
  <si>
    <t>여성긴급전화 1366북부센터 운영(자체/직접)
- 1366센터 종사자 처우개선비</t>
  </si>
  <si>
    <t xml:space="preserve">아동발달지원계좌 자치단체경상보조(국비/지원)
- 아동발달 지원계좌 </t>
  </si>
  <si>
    <t>입양·가정위탁 아동 심리치료 지원(국비/지원)
- 입양·가정위탁 아동 심리정서 치료</t>
  </si>
  <si>
    <t>국비 변경내시(인력증원)반영,
여성가족부 권익보호과-1608(2018.8.16.)호</t>
  </si>
  <si>
    <t>국비 변경내시 반영, 여성가족부 권익보호과-1608(2018.8.16.)호에 따른 인력증원(2인) 처우개선비</t>
  </si>
  <si>
    <t>국비 변경내시 반영,여성가족부 권익보호과-1608(2018.8.16.)호에 따른 인력증원(2인) 특수근무수당</t>
    <phoneticPr fontId="2" type="noConversion"/>
  </si>
  <si>
    <t>국비 변경내시(사업량 증:794명 증가
/ 2,778명-&gt;3,572명) 반영, 보건복지부 
아동복지정책과-5121(2018.8.21.)호</t>
    <phoneticPr fontId="2" type="noConversion"/>
  </si>
  <si>
    <t>국비 변경내시(사업량 증:1명 증가/
 22명-&gt;23명) 반영, 보건복지부 
아동복지정책과-5021(2018.8.13.)호</t>
    <phoneticPr fontId="2" type="noConversion"/>
  </si>
  <si>
    <t>국비 변경내시(여성가족부 시도간 
예산 재배분 따른 감액) 반영,
여성가족부 가족지원과-3063(2018.8.24.)호</t>
    <phoneticPr fontId="2" type="noConversion"/>
  </si>
  <si>
    <t>국고보조금 사용 잔액</t>
    <phoneticPr fontId="2" type="noConversion"/>
  </si>
  <si>
    <t>시간제보육서비스 제공 지원(국비/직접) 교부잔액 이중계상</t>
    <phoneticPr fontId="2" type="noConversion"/>
  </si>
  <si>
    <t>국고보조금 반환금</t>
    <phoneticPr fontId="2" type="noConversion"/>
  </si>
  <si>
    <t>집행부 부동의</t>
    <phoneticPr fontId="2" type="noConversion"/>
  </si>
  <si>
    <t>집행부 부동의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</si>
</sst>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&quot;RM&quot;#,##0.00_);[Red]&quot;₩&quot;\!\(&quot;RM&quot;#,##0.00&quot;₩&quot;\!\)"/>
    <numFmt numFmtId="178" formatCode="&quot;?#,##0;\-&quot;&quot;?&quot;#,##0"/>
    <numFmt numFmtId="179" formatCode="&quot;?#,##0.00;\-&quot;&quot;?&quot;#,##0.00"/>
    <numFmt numFmtId="180" formatCode="#,##0.00&quot;₩&quot;\!\ &quot;F&quot;;[Red]&quot;₩&quot;\!\-#,##0.00&quot;₩&quot;\!\ &quot;F&quot;"/>
    <numFmt numFmtId="181" formatCode="#,##0_ ;[Red]&quot;△&quot;#,##0\ 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1"/>
      <name val="Times New Roman"/>
      <family val="1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b/>
      <sz val="9"/>
      <name val="돋움"/>
      <family val="3"/>
      <charset val="129"/>
    </font>
    <font>
      <sz val="8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8"/>
      <color indexed="12"/>
      <name val="굴림체"/>
      <family val="3"/>
      <charset val="129"/>
    </font>
    <font>
      <sz val="9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6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7" fillId="0" borderId="0" applyFont="0" applyFill="0" applyBorder="0" applyAlignment="0" applyProtection="0"/>
    <xf numFmtId="177" fontId="1" fillId="0" borderId="0" applyFont="0" applyFill="0" applyBorder="0" applyAlignment="0" applyProtection="0"/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77" fontId="1" fillId="0" borderId="0"/>
    <xf numFmtId="0" fontId="30" fillId="0" borderId="0"/>
    <xf numFmtId="10" fontId="30" fillId="0" borderId="0" applyFont="0" applyFill="0" applyBorder="0" applyAlignment="0" applyProtection="0"/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2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5" fillId="0" borderId="0"/>
    <xf numFmtId="0" fontId="14" fillId="0" borderId="0" applyNumberFormat="0" applyFill="0" applyBorder="0" applyAlignment="0" applyProtection="0">
      <alignment vertical="center"/>
    </xf>
    <xf numFmtId="0" fontId="15" fillId="25" borderId="6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180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8" fillId="0" borderId="0">
      <alignment vertical="center"/>
    </xf>
    <xf numFmtId="0" fontId="1" fillId="0" borderId="0"/>
    <xf numFmtId="0" fontId="33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" fontId="31" fillId="28" borderId="13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9" fillId="30" borderId="15" xfId="60" applyFont="1" applyFill="1" applyBorder="1" applyAlignment="1">
      <alignment horizontal="center" vertical="center" shrinkToFit="1"/>
    </xf>
    <xf numFmtId="41" fontId="34" fillId="30" borderId="13" xfId="0" applyNumberFormat="1" applyFont="1" applyFill="1" applyBorder="1" applyAlignment="1">
      <alignment horizontal="center" vertical="center" shrinkToFit="1"/>
    </xf>
    <xf numFmtId="0" fontId="40" fillId="29" borderId="13" xfId="60" applyFont="1" applyFill="1" applyBorder="1" applyAlignment="1">
      <alignment horizontal="left" vertical="center" shrinkToFit="1"/>
    </xf>
    <xf numFmtId="3" fontId="41" fillId="28" borderId="13" xfId="0" applyNumberFormat="1" applyFont="1" applyFill="1" applyBorder="1" applyAlignment="1">
      <alignment horizontal="left" vertical="center" wrapText="1"/>
    </xf>
    <xf numFmtId="3" fontId="31" fillId="28" borderId="21" xfId="0" applyNumberFormat="1" applyFont="1" applyFill="1" applyBorder="1" applyAlignment="1">
      <alignment horizontal="left" vertical="center" wrapText="1"/>
    </xf>
    <xf numFmtId="0" fontId="39" fillId="29" borderId="22" xfId="60" applyFont="1" applyFill="1" applyBorder="1" applyAlignment="1">
      <alignment horizontal="center" vertical="center" shrinkToFit="1"/>
    </xf>
    <xf numFmtId="0" fontId="39" fillId="29" borderId="23" xfId="60" applyFont="1" applyFill="1" applyBorder="1" applyAlignment="1">
      <alignment horizontal="center" vertical="center" shrinkToFit="1"/>
    </xf>
    <xf numFmtId="0" fontId="39" fillId="29" borderId="24" xfId="60" applyFont="1" applyFill="1" applyBorder="1" applyAlignment="1">
      <alignment horizontal="center" vertical="center" shrinkToFit="1"/>
    </xf>
    <xf numFmtId="181" fontId="39" fillId="29" borderId="25" xfId="60" applyNumberFormat="1" applyFont="1" applyFill="1" applyBorder="1" applyAlignment="1">
      <alignment horizontal="center" vertical="center" shrinkToFit="1"/>
    </xf>
    <xf numFmtId="0" fontId="3" fillId="27" borderId="27" xfId="0" applyFont="1" applyFill="1" applyBorder="1" applyAlignment="1">
      <alignment horizontal="center" vertical="center"/>
    </xf>
    <xf numFmtId="181" fontId="3" fillId="30" borderId="27" xfId="0" applyNumberFormat="1" applyFont="1" applyFill="1" applyBorder="1" applyAlignment="1">
      <alignment horizontal="right" vertical="center" shrinkToFit="1"/>
    </xf>
    <xf numFmtId="0" fontId="34" fillId="27" borderId="29" xfId="0" applyFont="1" applyFill="1" applyBorder="1" applyAlignment="1">
      <alignment horizontal="center" vertical="center"/>
    </xf>
    <xf numFmtId="181" fontId="3" fillId="30" borderId="29" xfId="0" applyNumberFormat="1" applyFont="1" applyFill="1" applyBorder="1" applyAlignment="1">
      <alignment horizontal="right" vertical="center" shrinkToFit="1"/>
    </xf>
    <xf numFmtId="0" fontId="3" fillId="27" borderId="31" xfId="0" applyFont="1" applyFill="1" applyBorder="1" applyAlignment="1">
      <alignment horizontal="center" vertical="center"/>
    </xf>
    <xf numFmtId="181" fontId="3" fillId="30" borderId="32" xfId="0" applyNumberFormat="1" applyFont="1" applyFill="1" applyBorder="1" applyAlignment="1">
      <alignment horizontal="right" vertical="center" shrinkToFit="1"/>
    </xf>
    <xf numFmtId="0" fontId="37" fillId="27" borderId="34" xfId="0" applyFont="1" applyFill="1" applyBorder="1" applyAlignment="1">
      <alignment horizontal="center" vertical="center"/>
    </xf>
    <xf numFmtId="0" fontId="39" fillId="27" borderId="19" xfId="0" applyFont="1" applyFill="1" applyBorder="1" applyAlignment="1">
      <alignment horizontal="center" vertical="center"/>
    </xf>
    <xf numFmtId="0" fontId="39" fillId="27" borderId="14" xfId="0" applyFont="1" applyFill="1" applyBorder="1" applyAlignment="1">
      <alignment horizontal="center" vertical="center"/>
    </xf>
    <xf numFmtId="181" fontId="39" fillId="30" borderId="29" xfId="0" applyNumberFormat="1" applyFont="1" applyFill="1" applyBorder="1" applyAlignment="1">
      <alignment horizontal="right" vertical="center" shrinkToFit="1"/>
    </xf>
    <xf numFmtId="181" fontId="39" fillId="30" borderId="19" xfId="0" applyNumberFormat="1" applyFont="1" applyFill="1" applyBorder="1" applyAlignment="1">
      <alignment horizontal="right" vertical="center" shrinkToFit="1"/>
    </xf>
    <xf numFmtId="0" fontId="3" fillId="27" borderId="15" xfId="0" applyFont="1" applyFill="1" applyBorder="1" applyAlignment="1">
      <alignment horizontal="center" vertical="center"/>
    </xf>
    <xf numFmtId="181" fontId="3" fillId="30" borderId="43" xfId="0" applyNumberFormat="1" applyFont="1" applyFill="1" applyBorder="1" applyAlignment="1">
      <alignment horizontal="right" vertical="center" shrinkToFit="1"/>
    </xf>
    <xf numFmtId="181" fontId="3" fillId="30" borderId="15" xfId="0" applyNumberFormat="1" applyFont="1" applyFill="1" applyBorder="1" applyAlignment="1">
      <alignment horizontal="right" vertical="center" shrinkToFit="1"/>
    </xf>
    <xf numFmtId="181" fontId="3" fillId="30" borderId="19" xfId="0" applyNumberFormat="1" applyFont="1" applyFill="1" applyBorder="1" applyAlignment="1">
      <alignment horizontal="right" vertical="center" shrinkToFit="1"/>
    </xf>
    <xf numFmtId="0" fontId="3" fillId="30" borderId="17" xfId="0" applyFont="1" applyFill="1" applyBorder="1" applyAlignment="1">
      <alignment horizontal="center" vertical="center" shrinkToFit="1"/>
    </xf>
    <xf numFmtId="0" fontId="3" fillId="30" borderId="18" xfId="0" applyFont="1" applyFill="1" applyBorder="1" applyAlignment="1">
      <alignment horizontal="center" vertical="center" shrinkToFit="1"/>
    </xf>
    <xf numFmtId="41" fontId="3" fillId="30" borderId="13" xfId="0" applyNumberFormat="1" applyFont="1" applyFill="1" applyBorder="1" applyAlignment="1">
      <alignment horizontal="center" vertical="center" shrinkToFit="1"/>
    </xf>
    <xf numFmtId="0" fontId="0" fillId="0" borderId="0" xfId="0" applyFont="1"/>
    <xf numFmtId="41" fontId="39" fillId="29" borderId="27" xfId="60" applyNumberFormat="1" applyFont="1" applyFill="1" applyBorder="1" applyAlignment="1">
      <alignment horizontal="right" vertical="center" shrinkToFit="1"/>
    </xf>
    <xf numFmtId="181" fontId="39" fillId="29" borderId="32" xfId="60" applyNumberFormat="1" applyFont="1" applyFill="1" applyBorder="1" applyAlignment="1">
      <alignment horizontal="right" vertical="center" shrinkToFit="1"/>
    </xf>
    <xf numFmtId="181" fontId="39" fillId="29" borderId="29" xfId="60" applyNumberFormat="1" applyFont="1" applyFill="1" applyBorder="1" applyAlignment="1">
      <alignment horizontal="right" vertical="center" shrinkToFit="1"/>
    </xf>
    <xf numFmtId="181" fontId="39" fillId="29" borderId="19" xfId="60" applyNumberFormat="1" applyFont="1" applyFill="1" applyBorder="1" applyAlignment="1">
      <alignment horizontal="right" vertical="center" shrinkToFi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left" vertical="center" wrapText="1"/>
    </xf>
    <xf numFmtId="181" fontId="43" fillId="0" borderId="27" xfId="49" applyNumberFormat="1" applyFont="1" applyFill="1" applyBorder="1" applyAlignment="1">
      <alignment horizontal="right" vertical="center"/>
    </xf>
    <xf numFmtId="41" fontId="3" fillId="0" borderId="32" xfId="49" applyFont="1" applyFill="1" applyBorder="1" applyAlignment="1">
      <alignment horizontal="right" vertical="center"/>
    </xf>
    <xf numFmtId="41" fontId="0" fillId="0" borderId="29" xfId="49" applyFont="1" applyFill="1" applyBorder="1" applyAlignment="1">
      <alignment horizontal="right" vertical="center"/>
    </xf>
    <xf numFmtId="41" fontId="43" fillId="0" borderId="19" xfId="49" applyFont="1" applyFill="1" applyBorder="1" applyAlignment="1">
      <alignment horizontal="right" vertical="center"/>
    </xf>
    <xf numFmtId="181" fontId="43" fillId="0" borderId="14" xfId="49" applyNumberFormat="1" applyFont="1" applyFill="1" applyBorder="1" applyAlignment="1">
      <alignment horizontal="right" vertical="center"/>
    </xf>
    <xf numFmtId="181" fontId="0" fillId="0" borderId="15" xfId="49" applyNumberFormat="1" applyFont="1" applyFill="1" applyBorder="1" applyAlignment="1">
      <alignment horizontal="right" vertical="center"/>
    </xf>
    <xf numFmtId="3" fontId="43" fillId="28" borderId="13" xfId="0" applyNumberFormat="1" applyFont="1" applyFill="1" applyBorder="1" applyAlignment="1">
      <alignment horizontal="left" vertical="center" wrapText="1"/>
    </xf>
    <xf numFmtId="41" fontId="43" fillId="26" borderId="19" xfId="49" applyFont="1" applyFill="1" applyBorder="1" applyAlignment="1">
      <alignment horizontal="right" vertical="center"/>
    </xf>
    <xf numFmtId="181" fontId="43" fillId="26" borderId="14" xfId="0" applyNumberFormat="1" applyFont="1" applyFill="1" applyBorder="1" applyAlignment="1">
      <alignment horizontal="right" vertical="center"/>
    </xf>
    <xf numFmtId="181" fontId="43" fillId="0" borderId="14" xfId="0" applyNumberFormat="1" applyFont="1" applyFill="1" applyBorder="1" applyAlignment="1">
      <alignment horizontal="right" vertical="center"/>
    </xf>
    <xf numFmtId="181" fontId="0" fillId="0" borderId="27" xfId="49" applyNumberFormat="1" applyFont="1" applyFill="1" applyBorder="1" applyAlignment="1">
      <alignment horizontal="right" vertical="center"/>
    </xf>
    <xf numFmtId="3" fontId="0" fillId="28" borderId="13" xfId="0" applyNumberFormat="1" applyFont="1" applyFill="1" applyBorder="1" applyAlignment="1">
      <alignment horizontal="left" vertical="center" wrapText="1"/>
    </xf>
    <xf numFmtId="0" fontId="39" fillId="29" borderId="17" xfId="60" applyFont="1" applyFill="1" applyBorder="1" applyAlignment="1">
      <alignment horizontal="center" vertical="center" shrinkToFit="1"/>
    </xf>
    <xf numFmtId="0" fontId="39" fillId="29" borderId="18" xfId="60" applyFont="1" applyFill="1" applyBorder="1" applyAlignment="1">
      <alignment horizontal="center" vertical="center" shrinkToFit="1"/>
    </xf>
    <xf numFmtId="0" fontId="39" fillId="29" borderId="15" xfId="60" applyFont="1" applyFill="1" applyBorder="1" applyAlignment="1">
      <alignment horizontal="center" vertical="center" shrinkToFit="1"/>
    </xf>
    <xf numFmtId="41" fontId="39" fillId="29" borderId="32" xfId="60" applyNumberFormat="1" applyFont="1" applyFill="1" applyBorder="1" applyAlignment="1">
      <alignment horizontal="right" vertical="center" shrinkToFit="1"/>
    </xf>
    <xf numFmtId="41" fontId="39" fillId="29" borderId="29" xfId="60" applyNumberFormat="1" applyFont="1" applyFill="1" applyBorder="1" applyAlignment="1">
      <alignment horizontal="right" vertical="center" shrinkToFit="1"/>
    </xf>
    <xf numFmtId="41" fontId="39" fillId="29" borderId="19" xfId="60" applyNumberFormat="1" applyFont="1" applyFill="1" applyBorder="1" applyAlignment="1">
      <alignment horizontal="right" vertical="center" shrinkToFit="1"/>
    </xf>
    <xf numFmtId="0" fontId="39" fillId="29" borderId="13" xfId="60" applyFont="1" applyFill="1" applyBorder="1" applyAlignment="1">
      <alignment horizontal="left" vertical="center" shrinkToFi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left" vertical="center" wrapText="1"/>
    </xf>
    <xf numFmtId="181" fontId="0" fillId="0" borderId="28" xfId="49" applyNumberFormat="1" applyFont="1" applyFill="1" applyBorder="1" applyAlignment="1">
      <alignment horizontal="right" vertical="center" wrapText="1"/>
    </xf>
    <xf numFmtId="41" fontId="3" fillId="0" borderId="33" xfId="49" applyFont="1" applyFill="1" applyBorder="1" applyAlignment="1">
      <alignment horizontal="right" vertical="center"/>
    </xf>
    <xf numFmtId="41" fontId="0" fillId="0" borderId="46" xfId="49" applyFont="1" applyFill="1" applyBorder="1" applyAlignment="1">
      <alignment horizontal="right" vertical="center"/>
    </xf>
    <xf numFmtId="41" fontId="43" fillId="0" borderId="35" xfId="49" applyFont="1" applyFill="1" applyBorder="1" applyAlignment="1">
      <alignment horizontal="right" vertical="center"/>
    </xf>
    <xf numFmtId="181" fontId="43" fillId="0" borderId="36" xfId="49" applyNumberFormat="1" applyFont="1" applyFill="1" applyBorder="1" applyAlignment="1">
      <alignment horizontal="right" vertical="center"/>
    </xf>
    <xf numFmtId="181" fontId="0" fillId="0" borderId="26" xfId="49" applyNumberFormat="1" applyFont="1" applyFill="1" applyBorder="1" applyAlignment="1">
      <alignment horizontal="right" vertical="center"/>
    </xf>
    <xf numFmtId="3" fontId="0" fillId="28" borderId="21" xfId="0" applyNumberFormat="1" applyFont="1" applyFill="1" applyBorder="1" applyAlignment="1">
      <alignment horizontal="left" vertical="center" wrapText="1"/>
    </xf>
    <xf numFmtId="41" fontId="39" fillId="29" borderId="27" xfId="60" applyNumberFormat="1" applyFont="1" applyFill="1" applyBorder="1" applyAlignment="1">
      <alignment horizontal="center" vertical="center" shrinkToFit="1"/>
    </xf>
    <xf numFmtId="41" fontId="39" fillId="29" borderId="32" xfId="60" applyNumberFormat="1" applyFont="1" applyFill="1" applyBorder="1" applyAlignment="1">
      <alignment horizontal="center" vertical="center" shrinkToFit="1"/>
    </xf>
    <xf numFmtId="41" fontId="39" fillId="29" borderId="29" xfId="60" applyNumberFormat="1" applyFont="1" applyFill="1" applyBorder="1" applyAlignment="1">
      <alignment horizontal="center" vertical="center" shrinkToFit="1"/>
    </xf>
    <xf numFmtId="41" fontId="39" fillId="29" borderId="19" xfId="60" applyNumberFormat="1" applyFont="1" applyFill="1" applyBorder="1" applyAlignment="1">
      <alignment horizontal="center" vertical="center" shrinkToFit="1"/>
    </xf>
    <xf numFmtId="181" fontId="39" fillId="29" borderId="29" xfId="60" applyNumberFormat="1" applyFont="1" applyFill="1" applyBorder="1" applyAlignment="1">
      <alignment horizontal="center" vertical="center" shrinkToFit="1"/>
    </xf>
    <xf numFmtId="181" fontId="43" fillId="0" borderId="14" xfId="49" applyNumberFormat="1" applyFont="1" applyFill="1" applyBorder="1" applyAlignment="1">
      <alignment horizontal="right" vertical="center" shrinkToFit="1"/>
    </xf>
    <xf numFmtId="41" fontId="3" fillId="0" borderId="32" xfId="49" applyNumberFormat="1" applyFont="1" applyFill="1" applyBorder="1" applyAlignment="1">
      <alignment horizontal="right" vertical="center"/>
    </xf>
    <xf numFmtId="41" fontId="0" fillId="0" borderId="29" xfId="49" applyNumberFormat="1" applyFont="1" applyFill="1" applyBorder="1" applyAlignment="1">
      <alignment horizontal="right" vertical="center"/>
    </xf>
    <xf numFmtId="0" fontId="0" fillId="28" borderId="15" xfId="0" applyNumberFormat="1" applyFont="1" applyFill="1" applyBorder="1" applyAlignment="1" applyProtection="1">
      <alignment horizontal="left" vertical="center" wrapText="1"/>
      <protection locked="0"/>
    </xf>
    <xf numFmtId="176" fontId="0" fillId="28" borderId="15" xfId="64" applyNumberFormat="1" applyFont="1" applyFill="1" applyBorder="1" applyAlignment="1" applyProtection="1">
      <alignment horizontal="left" vertical="center" wrapText="1"/>
      <protection locked="0" hidden="1"/>
    </xf>
    <xf numFmtId="41" fontId="0" fillId="26" borderId="19" xfId="49" applyFont="1" applyFill="1" applyBorder="1" applyAlignment="1">
      <alignment horizontal="right" vertical="center"/>
    </xf>
    <xf numFmtId="181" fontId="0" fillId="26" borderId="14" xfId="0" applyNumberFormat="1" applyFont="1" applyFill="1" applyBorder="1" applyAlignment="1">
      <alignment horizontal="right" vertical="center"/>
    </xf>
    <xf numFmtId="0" fontId="0" fillId="0" borderId="43" xfId="0" applyFont="1" applyFill="1" applyBorder="1" applyAlignment="1">
      <alignment horizontal="center" vertical="center" wrapText="1"/>
    </xf>
    <xf numFmtId="181" fontId="0" fillId="0" borderId="27" xfId="49" applyNumberFormat="1" applyFont="1" applyFill="1" applyBorder="1" applyAlignment="1">
      <alignment horizontal="right" vertical="center" wrapText="1"/>
    </xf>
    <xf numFmtId="41" fontId="3" fillId="0" borderId="45" xfId="49" applyFont="1" applyFill="1" applyBorder="1" applyAlignment="1">
      <alignment horizontal="right" vertical="center"/>
    </xf>
    <xf numFmtId="41" fontId="0" fillId="0" borderId="44" xfId="49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center" vertical="center" wrapText="1"/>
    </xf>
    <xf numFmtId="176" fontId="0" fillId="28" borderId="26" xfId="64" applyNumberFormat="1" applyFont="1" applyFill="1" applyBorder="1" applyAlignment="1" applyProtection="1">
      <alignment horizontal="left" vertical="center" wrapText="1"/>
      <protection locked="0" hidden="1"/>
    </xf>
    <xf numFmtId="41" fontId="3" fillId="0" borderId="33" xfId="49" applyNumberFormat="1" applyFont="1" applyFill="1" applyBorder="1" applyAlignment="1">
      <alignment horizontal="right" vertical="center"/>
    </xf>
    <xf numFmtId="41" fontId="0" fillId="0" borderId="30" xfId="49" applyNumberFormat="1" applyFont="1" applyFill="1" applyBorder="1" applyAlignment="1">
      <alignment horizontal="right" vertical="center"/>
    </xf>
    <xf numFmtId="41" fontId="43" fillId="26" borderId="35" xfId="49" applyFont="1" applyFill="1" applyBorder="1" applyAlignment="1">
      <alignment horizontal="right" vertical="center"/>
    </xf>
    <xf numFmtId="181" fontId="0" fillId="0" borderId="14" xfId="0" applyNumberFormat="1" applyFont="1" applyFill="1" applyBorder="1" applyAlignment="1">
      <alignment horizontal="right" vertical="center"/>
    </xf>
    <xf numFmtId="41" fontId="1" fillId="28" borderId="15" xfId="49" applyFont="1" applyFill="1" applyBorder="1" applyAlignment="1">
      <alignment horizontal="right" vertical="center"/>
    </xf>
    <xf numFmtId="3" fontId="45" fillId="28" borderId="13" xfId="0" applyNumberFormat="1" applyFont="1" applyFill="1" applyBorder="1" applyAlignment="1">
      <alignment horizontal="left" vertical="center" wrapText="1"/>
    </xf>
    <xf numFmtId="41" fontId="0" fillId="0" borderId="43" xfId="49" applyFont="1" applyFill="1" applyBorder="1" applyAlignment="1">
      <alignment horizontal="right" vertical="center"/>
    </xf>
    <xf numFmtId="41" fontId="0" fillId="0" borderId="32" xfId="49" applyFont="1" applyFill="1" applyBorder="1" applyAlignment="1">
      <alignment horizontal="right" vertical="center"/>
    </xf>
    <xf numFmtId="41" fontId="0" fillId="0" borderId="47" xfId="49" applyFont="1" applyFill="1" applyBorder="1" applyAlignment="1">
      <alignment horizontal="right" vertical="center"/>
    </xf>
    <xf numFmtId="41" fontId="39" fillId="29" borderId="15" xfId="60" applyNumberFormat="1" applyFont="1" applyFill="1" applyBorder="1" applyAlignment="1">
      <alignment horizontal="right" vertical="center" shrinkToFit="1"/>
    </xf>
    <xf numFmtId="41" fontId="39" fillId="29" borderId="43" xfId="60" applyNumberFormat="1" applyFont="1" applyFill="1" applyBorder="1" applyAlignment="1">
      <alignment horizontal="right" vertical="center" shrinkToFit="1"/>
    </xf>
    <xf numFmtId="181" fontId="39" fillId="29" borderId="43" xfId="60" applyNumberFormat="1" applyFont="1" applyFill="1" applyBorder="1" applyAlignment="1">
      <alignment horizontal="right" vertical="center" shrinkToFit="1"/>
    </xf>
    <xf numFmtId="181" fontId="0" fillId="0" borderId="14" xfId="49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 wrapText="1"/>
    </xf>
    <xf numFmtId="0" fontId="42" fillId="0" borderId="0" xfId="0" applyFont="1" applyBorder="1" applyAlignment="1">
      <alignment horizontal="right" vertical="center" wrapText="1"/>
    </xf>
    <xf numFmtId="0" fontId="3" fillId="27" borderId="37" xfId="0" applyFont="1" applyFill="1" applyBorder="1" applyAlignment="1">
      <alignment horizontal="center" vertical="center" wrapText="1"/>
    </xf>
    <xf numFmtId="0" fontId="5" fillId="27" borderId="17" xfId="0" applyFont="1" applyFill="1" applyBorder="1" applyAlignment="1">
      <alignment horizontal="center" vertical="center" wrapText="1"/>
    </xf>
    <xf numFmtId="0" fontId="36" fillId="27" borderId="38" xfId="0" applyFont="1" applyFill="1" applyBorder="1" applyAlignment="1">
      <alignment horizontal="center" vertical="center" wrapText="1"/>
    </xf>
    <xf numFmtId="0" fontId="35" fillId="27" borderId="18" xfId="0" applyFont="1" applyFill="1" applyBorder="1" applyAlignment="1">
      <alignment horizontal="center" vertical="center" wrapText="1"/>
    </xf>
    <xf numFmtId="0" fontId="3" fillId="27" borderId="34" xfId="0" applyFont="1" applyFill="1" applyBorder="1" applyAlignment="1">
      <alignment horizontal="center" vertical="center"/>
    </xf>
    <xf numFmtId="0" fontId="3" fillId="27" borderId="15" xfId="0" applyFont="1" applyFill="1" applyBorder="1" applyAlignment="1">
      <alignment horizontal="center" vertical="center"/>
    </xf>
    <xf numFmtId="0" fontId="3" fillId="27" borderId="39" xfId="0" applyFont="1" applyFill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3" fillId="27" borderId="40" xfId="0" applyFont="1" applyFill="1" applyBorder="1" applyAlignment="1">
      <alignment horizontal="center" vertical="center"/>
    </xf>
    <xf numFmtId="0" fontId="3" fillId="27" borderId="41" xfId="0" applyFont="1" applyFill="1" applyBorder="1" applyAlignment="1">
      <alignment horizontal="center" vertical="center" wrapText="1"/>
    </xf>
    <xf numFmtId="0" fontId="3" fillId="27" borderId="13" xfId="0" applyFont="1" applyFill="1" applyBorder="1" applyAlignment="1">
      <alignment horizontal="center" vertical="center"/>
    </xf>
  </cellXfs>
  <cellStyles count="6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Grey" xfId="28"/>
    <cellStyle name="Header1" xfId="29"/>
    <cellStyle name="Header2" xfId="30"/>
    <cellStyle name="Input [yellow]" xfId="31"/>
    <cellStyle name="Normal - Style1" xfId="32"/>
    <cellStyle name="Normal_ SG&amp;A Bridge " xfId="33"/>
    <cellStyle name="Percent [2]" xfId="34"/>
    <cellStyle name="강조색1" xfId="35" builtinId="29" customBuiltin="1"/>
    <cellStyle name="강조색2" xfId="36" builtinId="33" customBuiltin="1"/>
    <cellStyle name="강조색3" xfId="37" builtinId="37" customBuiltin="1"/>
    <cellStyle name="강조색4" xfId="38" builtinId="41" customBuiltin="1"/>
    <cellStyle name="강조색5" xfId="39" builtinId="45" customBuiltin="1"/>
    <cellStyle name="강조색6" xfId="40" builtinId="49" customBuiltin="1"/>
    <cellStyle name="경고문" xfId="41" builtinId="11" customBuiltin="1"/>
    <cellStyle name="계산" xfId="42" builtinId="22" customBuiltin="1"/>
    <cellStyle name="나쁨" xfId="43" builtinId="27" customBuiltin="1"/>
    <cellStyle name="메모" xfId="44" builtinId="10" customBuiltin="1"/>
    <cellStyle name="보통" xfId="45" builtinId="28" customBuiltin="1"/>
    <cellStyle name="뷭?_BOOKSHIP" xfId="46"/>
    <cellStyle name="설명 텍스트" xfId="47" builtinId="53" customBuiltin="1"/>
    <cellStyle name="셀 확인" xfId="48" builtinId="23" customBuiltin="1"/>
    <cellStyle name="쉼표 [0]" xfId="49" builtinId="6"/>
    <cellStyle name="쉼표 [0] 2" xfId="50"/>
    <cellStyle name="쉼표 [0] 3" xfId="51"/>
    <cellStyle name="연결된 셀" xfId="52" builtinId="24" customBuiltin="1"/>
    <cellStyle name="요약" xfId="53" builtinId="25" customBuiltin="1"/>
    <cellStyle name="입력" xfId="54" builtinId="20" customBuiltin="1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출력" xfId="61" builtinId="21" customBuiltin="1"/>
    <cellStyle name="콤마 [0]_1202" xfId="62"/>
    <cellStyle name="콤마_1202" xfId="63"/>
    <cellStyle name="표준" xfId="0" builtinId="0"/>
    <cellStyle name="표준 16 3" xfId="64"/>
    <cellStyle name="표준 2" xfId="65"/>
    <cellStyle name="표준 3" xfId="66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workbookViewId="0">
      <selection activeCell="C13" sqref="C13"/>
    </sheetView>
  </sheetViews>
  <sheetFormatPr defaultRowHeight="13.5"/>
  <cols>
    <col min="1" max="2" width="6.109375" customWidth="1"/>
    <col min="3" max="3" width="47.44140625" customWidth="1"/>
    <col min="4" max="4" width="11.88671875" customWidth="1"/>
    <col min="5" max="5" width="13.77734375" customWidth="1"/>
    <col min="6" max="6" width="14" customWidth="1"/>
    <col min="7" max="8" width="9.77734375" customWidth="1"/>
    <col min="9" max="9" width="15.33203125" customWidth="1"/>
    <col min="10" max="10" width="31.3320312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2.5" customHeight="1">
      <c r="A2" s="102" t="s">
        <v>25</v>
      </c>
      <c r="B2" s="102"/>
      <c r="C2" s="103"/>
      <c r="D2" s="103"/>
      <c r="E2" s="103"/>
      <c r="F2" s="103"/>
      <c r="G2" s="103"/>
      <c r="H2" s="103"/>
      <c r="I2" s="103"/>
      <c r="J2" s="103"/>
    </row>
    <row r="3" spans="1:12" ht="22.5">
      <c r="A3" s="104" t="s">
        <v>26</v>
      </c>
      <c r="B3" s="104"/>
      <c r="C3" s="104"/>
      <c r="D3" s="3"/>
      <c r="E3" s="3"/>
      <c r="F3" s="3"/>
      <c r="G3" s="3"/>
      <c r="H3" s="3"/>
      <c r="I3" s="3"/>
      <c r="J3" s="3"/>
    </row>
    <row r="4" spans="1:12" ht="23.25" customHeight="1" thickBot="1">
      <c r="A4" s="4"/>
      <c r="B4" s="4"/>
      <c r="C4" s="4"/>
      <c r="D4" s="3"/>
      <c r="E4" s="3"/>
      <c r="F4" s="3"/>
      <c r="G4" s="3"/>
      <c r="H4" s="105" t="s">
        <v>8</v>
      </c>
      <c r="I4" s="105"/>
      <c r="J4" s="105"/>
      <c r="K4" s="6"/>
      <c r="L4" s="6"/>
    </row>
    <row r="5" spans="1:12" ht="24.75" customHeight="1" thickBot="1">
      <c r="A5" s="106" t="s">
        <v>7</v>
      </c>
      <c r="B5" s="108" t="s">
        <v>6</v>
      </c>
      <c r="C5" s="110" t="s">
        <v>18</v>
      </c>
      <c r="D5" s="112" t="s">
        <v>0</v>
      </c>
      <c r="E5" s="113"/>
      <c r="F5" s="114"/>
      <c r="G5" s="112" t="s">
        <v>15</v>
      </c>
      <c r="H5" s="115"/>
      <c r="I5" s="22" t="s">
        <v>16</v>
      </c>
      <c r="J5" s="116" t="s">
        <v>5</v>
      </c>
    </row>
    <row r="6" spans="1:12" ht="24.75" customHeight="1">
      <c r="A6" s="107"/>
      <c r="B6" s="109"/>
      <c r="C6" s="111"/>
      <c r="D6" s="16" t="s">
        <v>14</v>
      </c>
      <c r="E6" s="20" t="s">
        <v>12</v>
      </c>
      <c r="F6" s="18" t="s">
        <v>13</v>
      </c>
      <c r="G6" s="23" t="s">
        <v>2</v>
      </c>
      <c r="H6" s="24" t="s">
        <v>1</v>
      </c>
      <c r="I6" s="27" t="s">
        <v>17</v>
      </c>
      <c r="J6" s="117"/>
    </row>
    <row r="7" spans="1:12" s="34" customFormat="1" ht="36" customHeight="1">
      <c r="A7" s="31"/>
      <c r="B7" s="32"/>
      <c r="C7" s="7" t="s">
        <v>4</v>
      </c>
      <c r="D7" s="17">
        <f t="shared" ref="D7:I7" si="0">SUM(D8,D17)</f>
        <v>119134</v>
      </c>
      <c r="E7" s="21">
        <f t="shared" si="0"/>
        <v>5893195</v>
      </c>
      <c r="F7" s="28">
        <f t="shared" si="0"/>
        <v>5774061</v>
      </c>
      <c r="G7" s="30">
        <f t="shared" si="0"/>
        <v>548044</v>
      </c>
      <c r="H7" s="28">
        <f t="shared" si="0"/>
        <v>-48397</v>
      </c>
      <c r="I7" s="29">
        <f t="shared" si="0"/>
        <v>6392842</v>
      </c>
      <c r="J7" s="33"/>
    </row>
    <row r="8" spans="1:12" s="34" customFormat="1" ht="36" customHeight="1">
      <c r="A8" s="12"/>
      <c r="B8" s="13"/>
      <c r="C8" s="14" t="s">
        <v>3</v>
      </c>
      <c r="D8" s="35">
        <f t="shared" ref="D8:I8" si="1">SUM(D9:D16)</f>
        <v>62762</v>
      </c>
      <c r="E8" s="36">
        <f t="shared" si="1"/>
        <v>5836823</v>
      </c>
      <c r="F8" s="37">
        <f t="shared" si="1"/>
        <v>5774061</v>
      </c>
      <c r="G8" s="38">
        <f t="shared" si="1"/>
        <v>548044</v>
      </c>
      <c r="H8" s="37">
        <f t="shared" si="1"/>
        <v>-42073</v>
      </c>
      <c r="I8" s="37">
        <f t="shared" si="1"/>
        <v>6342794</v>
      </c>
      <c r="J8" s="15"/>
    </row>
    <row r="9" spans="1:12" s="34" customFormat="1" ht="36" customHeight="1">
      <c r="A9" s="39">
        <v>844</v>
      </c>
      <c r="B9" s="40">
        <v>18</v>
      </c>
      <c r="C9" s="41" t="s">
        <v>31</v>
      </c>
      <c r="D9" s="42">
        <f t="shared" ref="D9:D16" si="2">E9-F9</f>
        <v>0</v>
      </c>
      <c r="E9" s="43">
        <v>498256</v>
      </c>
      <c r="F9" s="44">
        <v>498256</v>
      </c>
      <c r="G9" s="45">
        <v>31734</v>
      </c>
      <c r="H9" s="46"/>
      <c r="I9" s="47">
        <f t="shared" ref="I9:I16" si="3">E9+G9+H9</f>
        <v>529990</v>
      </c>
      <c r="J9" s="48" t="s">
        <v>36</v>
      </c>
    </row>
    <row r="10" spans="1:12" s="34" customFormat="1" ht="36" customHeight="1">
      <c r="A10" s="39">
        <v>846</v>
      </c>
      <c r="B10" s="40">
        <v>29</v>
      </c>
      <c r="C10" s="41" t="s">
        <v>28</v>
      </c>
      <c r="D10" s="42">
        <f t="shared" si="2"/>
        <v>0</v>
      </c>
      <c r="E10" s="43">
        <v>439383</v>
      </c>
      <c r="F10" s="44">
        <v>439383</v>
      </c>
      <c r="G10" s="45"/>
      <c r="H10" s="46">
        <v>-25000</v>
      </c>
      <c r="I10" s="47">
        <f t="shared" si="3"/>
        <v>414383</v>
      </c>
      <c r="J10" s="48" t="s">
        <v>37</v>
      </c>
    </row>
    <row r="11" spans="1:12" s="34" customFormat="1" ht="36" customHeight="1">
      <c r="A11" s="39">
        <v>846</v>
      </c>
      <c r="B11" s="40">
        <v>29</v>
      </c>
      <c r="C11" s="41" t="s">
        <v>32</v>
      </c>
      <c r="D11" s="42">
        <f t="shared" si="2"/>
        <v>0</v>
      </c>
      <c r="E11" s="43">
        <v>3398000</v>
      </c>
      <c r="F11" s="44">
        <v>3398000</v>
      </c>
      <c r="G11" s="49">
        <v>493000</v>
      </c>
      <c r="H11" s="50"/>
      <c r="I11" s="47">
        <f t="shared" si="3"/>
        <v>3891000</v>
      </c>
      <c r="J11" s="48" t="s">
        <v>38</v>
      </c>
    </row>
    <row r="12" spans="1:12" s="34" customFormat="1" ht="36" customHeight="1">
      <c r="A12" s="39">
        <v>846</v>
      </c>
      <c r="B12" s="40">
        <v>29</v>
      </c>
      <c r="C12" s="41" t="s">
        <v>33</v>
      </c>
      <c r="D12" s="42">
        <f t="shared" si="2"/>
        <v>0</v>
      </c>
      <c r="E12" s="43">
        <v>98335</v>
      </c>
      <c r="F12" s="44">
        <v>98335</v>
      </c>
      <c r="G12" s="49"/>
      <c r="H12" s="46">
        <v>-13600</v>
      </c>
      <c r="I12" s="47">
        <f t="shared" si="3"/>
        <v>84735</v>
      </c>
      <c r="J12" s="48" t="s">
        <v>39</v>
      </c>
    </row>
    <row r="13" spans="1:12" s="34" customFormat="1" ht="36" customHeight="1">
      <c r="A13" s="39">
        <v>846</v>
      </c>
      <c r="B13" s="40">
        <v>29</v>
      </c>
      <c r="C13" s="41" t="s">
        <v>34</v>
      </c>
      <c r="D13" s="42">
        <f t="shared" si="2"/>
        <v>0</v>
      </c>
      <c r="E13" s="43">
        <v>46560</v>
      </c>
      <c r="F13" s="44">
        <v>46560</v>
      </c>
      <c r="G13" s="49">
        <v>16000</v>
      </c>
      <c r="H13" s="51"/>
      <c r="I13" s="47">
        <f t="shared" si="3"/>
        <v>62560</v>
      </c>
      <c r="J13" s="48" t="s">
        <v>39</v>
      </c>
    </row>
    <row r="14" spans="1:12" s="34" customFormat="1" ht="36" customHeight="1">
      <c r="A14" s="39">
        <v>844</v>
      </c>
      <c r="B14" s="40">
        <v>18</v>
      </c>
      <c r="C14" s="41" t="s">
        <v>29</v>
      </c>
      <c r="D14" s="52">
        <f t="shared" si="2"/>
        <v>38376</v>
      </c>
      <c r="E14" s="43">
        <v>1010203</v>
      </c>
      <c r="F14" s="44">
        <v>971827</v>
      </c>
      <c r="G14" s="49">
        <v>5820</v>
      </c>
      <c r="H14" s="46"/>
      <c r="I14" s="47">
        <f t="shared" si="3"/>
        <v>1016023</v>
      </c>
      <c r="J14" s="53" t="s">
        <v>40</v>
      </c>
    </row>
    <row r="15" spans="1:12" s="34" customFormat="1" ht="36" customHeight="1">
      <c r="A15" s="39">
        <v>845</v>
      </c>
      <c r="B15" s="40">
        <v>24</v>
      </c>
      <c r="C15" s="41" t="s">
        <v>72</v>
      </c>
      <c r="D15" s="95">
        <f t="shared" si="2"/>
        <v>24386</v>
      </c>
      <c r="E15" s="96">
        <v>24386</v>
      </c>
      <c r="F15" s="95">
        <v>0</v>
      </c>
      <c r="G15" s="81"/>
      <c r="H15" s="92">
        <v>-3473</v>
      </c>
      <c r="I15" s="93">
        <f t="shared" si="3"/>
        <v>20913</v>
      </c>
      <c r="J15" s="94" t="s">
        <v>73</v>
      </c>
    </row>
    <row r="16" spans="1:12" s="34" customFormat="1" ht="36" customHeight="1">
      <c r="A16" s="39"/>
      <c r="B16" s="40"/>
      <c r="C16" s="41" t="s">
        <v>30</v>
      </c>
      <c r="D16" s="52">
        <f t="shared" si="2"/>
        <v>0</v>
      </c>
      <c r="E16" s="43">
        <v>321700</v>
      </c>
      <c r="F16" s="44">
        <v>321700</v>
      </c>
      <c r="G16" s="49">
        <v>1490</v>
      </c>
      <c r="H16" s="46"/>
      <c r="I16" s="47">
        <f t="shared" si="3"/>
        <v>323190</v>
      </c>
      <c r="J16" s="53" t="s">
        <v>40</v>
      </c>
    </row>
    <row r="17" spans="1:10" s="34" customFormat="1" ht="36" customHeight="1">
      <c r="A17" s="54"/>
      <c r="B17" s="55"/>
      <c r="C17" s="56" t="s">
        <v>9</v>
      </c>
      <c r="D17" s="35">
        <f t="shared" ref="D17:I17" si="4">SUM(D18:D18)</f>
        <v>56372</v>
      </c>
      <c r="E17" s="57">
        <f t="shared" si="4"/>
        <v>56372</v>
      </c>
      <c r="F17" s="58">
        <f t="shared" si="4"/>
        <v>0</v>
      </c>
      <c r="G17" s="59">
        <f t="shared" si="4"/>
        <v>0</v>
      </c>
      <c r="H17" s="37">
        <f t="shared" si="4"/>
        <v>-6324</v>
      </c>
      <c r="I17" s="37">
        <f t="shared" si="4"/>
        <v>50048</v>
      </c>
      <c r="J17" s="60"/>
    </row>
    <row r="18" spans="1:10" ht="39.75" customHeight="1" thickBot="1">
      <c r="A18" s="61">
        <v>880</v>
      </c>
      <c r="B18" s="62">
        <v>10</v>
      </c>
      <c r="C18" s="63" t="s">
        <v>35</v>
      </c>
      <c r="D18" s="64">
        <f t="shared" ref="D18" si="5">E18-F18</f>
        <v>56372</v>
      </c>
      <c r="E18" s="65">
        <v>56372</v>
      </c>
      <c r="F18" s="66">
        <v>0</v>
      </c>
      <c r="G18" s="67"/>
      <c r="H18" s="68">
        <v>-6324</v>
      </c>
      <c r="I18" s="69">
        <f t="shared" ref="I18" si="6">E18+G18+H18</f>
        <v>50048</v>
      </c>
      <c r="J18" s="70" t="s">
        <v>41</v>
      </c>
    </row>
  </sheetData>
  <mergeCells count="9">
    <mergeCell ref="A2:J2"/>
    <mergeCell ref="A3:C3"/>
    <mergeCell ref="H4:J4"/>
    <mergeCell ref="A5:A6"/>
    <mergeCell ref="B5:B6"/>
    <mergeCell ref="C5:C6"/>
    <mergeCell ref="D5:F5"/>
    <mergeCell ref="G5:H5"/>
    <mergeCell ref="J5:J6"/>
  </mergeCells>
  <phoneticPr fontId="2" type="noConversion"/>
  <pageMargins left="0.25" right="0.25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workbookViewId="0">
      <selection activeCell="C11" sqref="C11"/>
    </sheetView>
  </sheetViews>
  <sheetFormatPr defaultRowHeight="13.5"/>
  <cols>
    <col min="1" max="2" width="6.109375" customWidth="1"/>
    <col min="3" max="3" width="49.88671875" customWidth="1"/>
    <col min="4" max="4" width="13.33203125" customWidth="1"/>
    <col min="5" max="5" width="16.44140625" customWidth="1"/>
    <col min="6" max="6" width="15.77734375" customWidth="1"/>
    <col min="7" max="7" width="10.77734375" customWidth="1"/>
    <col min="8" max="8" width="13.88671875" customWidth="1"/>
    <col min="9" max="9" width="16.5546875" customWidth="1"/>
    <col min="10" max="10" width="29.8867187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2.5" customHeight="1">
      <c r="A2" s="102" t="s">
        <v>25</v>
      </c>
      <c r="B2" s="102"/>
      <c r="C2" s="103"/>
      <c r="D2" s="103"/>
      <c r="E2" s="103"/>
      <c r="F2" s="103"/>
      <c r="G2" s="103"/>
      <c r="H2" s="103"/>
      <c r="I2" s="103"/>
      <c r="J2" s="103"/>
    </row>
    <row r="3" spans="1:12" ht="22.5">
      <c r="A3" s="104" t="s">
        <v>27</v>
      </c>
      <c r="B3" s="104"/>
      <c r="C3" s="104"/>
      <c r="D3" s="3"/>
      <c r="E3" s="3"/>
      <c r="F3" s="3"/>
      <c r="G3" s="3"/>
      <c r="H3" s="3"/>
      <c r="I3" s="3"/>
      <c r="J3" s="3"/>
    </row>
    <row r="4" spans="1:12" ht="23.25" customHeight="1" thickBot="1">
      <c r="A4" s="4"/>
      <c r="B4" s="4"/>
      <c r="C4" s="4"/>
      <c r="D4" s="3"/>
      <c r="E4" s="3"/>
      <c r="F4" s="3"/>
      <c r="G4" s="3"/>
      <c r="H4" s="105" t="s">
        <v>8</v>
      </c>
      <c r="I4" s="105"/>
      <c r="J4" s="105"/>
      <c r="K4" s="6"/>
      <c r="L4" s="6"/>
    </row>
    <row r="5" spans="1:12" ht="23.25" customHeight="1" thickBot="1">
      <c r="A5" s="106" t="s">
        <v>7</v>
      </c>
      <c r="B5" s="108" t="s">
        <v>6</v>
      </c>
      <c r="C5" s="110" t="s">
        <v>18</v>
      </c>
      <c r="D5" s="112" t="s">
        <v>0</v>
      </c>
      <c r="E5" s="113"/>
      <c r="F5" s="114"/>
      <c r="G5" s="112" t="s">
        <v>15</v>
      </c>
      <c r="H5" s="115"/>
      <c r="I5" s="22" t="s">
        <v>16</v>
      </c>
      <c r="J5" s="116" t="s">
        <v>5</v>
      </c>
    </row>
    <row r="6" spans="1:12" ht="23.25" customHeight="1">
      <c r="A6" s="107"/>
      <c r="B6" s="109"/>
      <c r="C6" s="111"/>
      <c r="D6" s="16" t="s">
        <v>14</v>
      </c>
      <c r="E6" s="20" t="s">
        <v>12</v>
      </c>
      <c r="F6" s="18" t="s">
        <v>13</v>
      </c>
      <c r="G6" s="23" t="s">
        <v>2</v>
      </c>
      <c r="H6" s="24" t="s">
        <v>1</v>
      </c>
      <c r="I6" s="27" t="s">
        <v>17</v>
      </c>
      <c r="J6" s="117"/>
    </row>
    <row r="7" spans="1:12" ht="28.5" customHeight="1">
      <c r="A7" s="31"/>
      <c r="B7" s="32"/>
      <c r="C7" s="7" t="s">
        <v>4</v>
      </c>
      <c r="D7" s="17">
        <f t="shared" ref="D7:I7" si="0">D13+D27+D8</f>
        <v>4036435</v>
      </c>
      <c r="E7" s="21">
        <f t="shared" si="0"/>
        <v>9967193</v>
      </c>
      <c r="F7" s="19">
        <f t="shared" si="0"/>
        <v>5930758</v>
      </c>
      <c r="G7" s="26">
        <f t="shared" si="0"/>
        <v>627881</v>
      </c>
      <c r="H7" s="25">
        <f t="shared" si="0"/>
        <v>-4051027</v>
      </c>
      <c r="I7" s="19">
        <f t="shared" si="0"/>
        <v>6544047</v>
      </c>
      <c r="J7" s="8"/>
    </row>
    <row r="8" spans="1:12" ht="28.5" customHeight="1">
      <c r="A8" s="54"/>
      <c r="B8" s="55"/>
      <c r="C8" s="56" t="s">
        <v>11</v>
      </c>
      <c r="D8" s="71">
        <f t="shared" ref="D8:I8" si="1">SUM(D9:D12)</f>
        <v>4000000</v>
      </c>
      <c r="E8" s="72">
        <f t="shared" si="1"/>
        <v>4000000</v>
      </c>
      <c r="F8" s="73">
        <f t="shared" si="1"/>
        <v>0</v>
      </c>
      <c r="G8" s="74">
        <f t="shared" si="1"/>
        <v>0</v>
      </c>
      <c r="H8" s="75">
        <f t="shared" si="1"/>
        <v>-4000000</v>
      </c>
      <c r="I8" s="75">
        <f t="shared" si="1"/>
        <v>0</v>
      </c>
      <c r="J8" s="9"/>
    </row>
    <row r="9" spans="1:12" s="1" customFormat="1" ht="35.25" customHeight="1">
      <c r="A9" s="39">
        <v>902</v>
      </c>
      <c r="B9" s="40">
        <v>23</v>
      </c>
      <c r="C9" s="41" t="s">
        <v>19</v>
      </c>
      <c r="D9" s="52">
        <f t="shared" ref="D9:D12" si="2">E9-F9</f>
        <v>600000</v>
      </c>
      <c r="E9" s="43">
        <v>600000</v>
      </c>
      <c r="F9" s="44">
        <v>0</v>
      </c>
      <c r="G9" s="45"/>
      <c r="H9" s="46">
        <v>-600000</v>
      </c>
      <c r="I9" s="47">
        <f>E9+G9+H9</f>
        <v>0</v>
      </c>
      <c r="J9" s="5" t="s">
        <v>10</v>
      </c>
      <c r="K9" s="2"/>
    </row>
    <row r="10" spans="1:12" ht="35.25" customHeight="1">
      <c r="A10" s="39">
        <v>904</v>
      </c>
      <c r="B10" s="40">
        <v>50</v>
      </c>
      <c r="C10" s="41" t="s">
        <v>20</v>
      </c>
      <c r="D10" s="52">
        <f t="shared" si="2"/>
        <v>400000</v>
      </c>
      <c r="E10" s="43">
        <v>400000</v>
      </c>
      <c r="F10" s="44">
        <v>0</v>
      </c>
      <c r="G10" s="49"/>
      <c r="H10" s="76">
        <v>-400000</v>
      </c>
      <c r="I10" s="47">
        <f t="shared" ref="I10:I17" si="3">E10+G10+H10</f>
        <v>0</v>
      </c>
      <c r="J10" s="10"/>
    </row>
    <row r="11" spans="1:12" ht="35.25" customHeight="1">
      <c r="A11" s="39">
        <v>906</v>
      </c>
      <c r="B11" s="40">
        <v>68</v>
      </c>
      <c r="C11" s="41" t="s">
        <v>21</v>
      </c>
      <c r="D11" s="52">
        <f t="shared" si="2"/>
        <v>2000000</v>
      </c>
      <c r="E11" s="43">
        <v>2000000</v>
      </c>
      <c r="F11" s="44">
        <v>0</v>
      </c>
      <c r="G11" s="49"/>
      <c r="H11" s="76">
        <v>-2000000</v>
      </c>
      <c r="I11" s="47">
        <f t="shared" si="3"/>
        <v>0</v>
      </c>
      <c r="J11" s="10" t="s">
        <v>75</v>
      </c>
    </row>
    <row r="12" spans="1:12" ht="35.25" customHeight="1">
      <c r="A12" s="39">
        <v>907</v>
      </c>
      <c r="B12" s="40">
        <v>70</v>
      </c>
      <c r="C12" s="41" t="s">
        <v>22</v>
      </c>
      <c r="D12" s="52">
        <f t="shared" si="2"/>
        <v>1000000</v>
      </c>
      <c r="E12" s="43">
        <v>1000000</v>
      </c>
      <c r="F12" s="44">
        <v>0</v>
      </c>
      <c r="G12" s="49"/>
      <c r="H12" s="76">
        <v>-1000000</v>
      </c>
      <c r="I12" s="47">
        <f t="shared" si="3"/>
        <v>0</v>
      </c>
      <c r="J12" s="10" t="s">
        <v>76</v>
      </c>
    </row>
    <row r="13" spans="1:12" ht="28.5" customHeight="1">
      <c r="A13" s="12"/>
      <c r="B13" s="13"/>
      <c r="C13" s="14" t="s">
        <v>3</v>
      </c>
      <c r="D13" s="35">
        <f>SUM(D14:D26)</f>
        <v>36435</v>
      </c>
      <c r="E13" s="57">
        <f t="shared" ref="E13:I13" si="4">SUM(E14:E26)</f>
        <v>4274014</v>
      </c>
      <c r="F13" s="99">
        <f t="shared" si="4"/>
        <v>4237579</v>
      </c>
      <c r="G13" s="59">
        <f>SUM(G14:G26)</f>
        <v>319160</v>
      </c>
      <c r="H13" s="100">
        <f>SUM(H14:H26)</f>
        <v>-38652</v>
      </c>
      <c r="I13" s="98">
        <f t="shared" si="4"/>
        <v>4554522</v>
      </c>
      <c r="J13" s="15"/>
    </row>
    <row r="14" spans="1:12" s="1" customFormat="1" ht="41.25" customHeight="1">
      <c r="A14" s="39">
        <v>862</v>
      </c>
      <c r="B14" s="40">
        <v>179</v>
      </c>
      <c r="C14" s="80" t="s">
        <v>23</v>
      </c>
      <c r="D14" s="52">
        <f t="shared" ref="D14:D15" si="5">E14-F14</f>
        <v>-4252</v>
      </c>
      <c r="E14" s="77">
        <v>95748</v>
      </c>
      <c r="F14" s="78">
        <v>100000</v>
      </c>
      <c r="G14" s="49">
        <v>4252</v>
      </c>
      <c r="H14" s="46"/>
      <c r="I14" s="47">
        <f t="shared" ref="I14:I15" si="6">E14+G14+H14</f>
        <v>100000</v>
      </c>
      <c r="J14" s="5"/>
      <c r="K14" s="2"/>
    </row>
    <row r="15" spans="1:12" s="1" customFormat="1" ht="41.25" customHeight="1">
      <c r="A15" s="39">
        <v>862</v>
      </c>
      <c r="B15" s="40">
        <v>183</v>
      </c>
      <c r="C15" s="80" t="s">
        <v>24</v>
      </c>
      <c r="D15" s="52">
        <f t="shared" si="5"/>
        <v>-6300</v>
      </c>
      <c r="E15" s="77">
        <v>151738</v>
      </c>
      <c r="F15" s="78">
        <v>158038</v>
      </c>
      <c r="G15" s="49">
        <v>6300</v>
      </c>
      <c r="H15" s="46"/>
      <c r="I15" s="47">
        <f t="shared" si="6"/>
        <v>158038</v>
      </c>
      <c r="J15" s="5"/>
      <c r="K15" s="2"/>
    </row>
    <row r="16" spans="1:12" s="1" customFormat="1" ht="41.25" customHeight="1">
      <c r="A16" s="39"/>
      <c r="B16" s="40"/>
      <c r="C16" s="80" t="s">
        <v>31</v>
      </c>
      <c r="D16" s="52">
        <f t="shared" ref="D16:D26" si="7">E16-F16</f>
        <v>0</v>
      </c>
      <c r="E16" s="77">
        <v>520282</v>
      </c>
      <c r="F16" s="78">
        <v>520282</v>
      </c>
      <c r="G16" s="81">
        <v>42312</v>
      </c>
      <c r="H16" s="82">
        <v>0</v>
      </c>
      <c r="I16" s="47">
        <f t="shared" si="3"/>
        <v>562594</v>
      </c>
      <c r="J16" s="5" t="s">
        <v>51</v>
      </c>
      <c r="K16" s="2"/>
    </row>
    <row r="17" spans="1:11" s="1" customFormat="1" ht="41.25" customHeight="1">
      <c r="A17" s="39">
        <v>853</v>
      </c>
      <c r="B17" s="40">
        <v>82</v>
      </c>
      <c r="C17" s="80" t="s">
        <v>42</v>
      </c>
      <c r="D17" s="52">
        <f t="shared" si="7"/>
        <v>0</v>
      </c>
      <c r="E17" s="77">
        <v>43200</v>
      </c>
      <c r="F17" s="78">
        <v>43200</v>
      </c>
      <c r="G17" s="81">
        <v>4000</v>
      </c>
      <c r="H17" s="82">
        <v>0</v>
      </c>
      <c r="I17" s="47">
        <f t="shared" si="3"/>
        <v>47200</v>
      </c>
      <c r="J17" s="5" t="s">
        <v>52</v>
      </c>
      <c r="K17" s="2"/>
    </row>
    <row r="18" spans="1:11" s="1" customFormat="1" ht="41.25" customHeight="1">
      <c r="A18" s="39">
        <v>853</v>
      </c>
      <c r="B18" s="40">
        <v>82</v>
      </c>
      <c r="C18" s="80" t="s">
        <v>43</v>
      </c>
      <c r="D18" s="52">
        <f t="shared" si="7"/>
        <v>0</v>
      </c>
      <c r="E18" s="77">
        <v>9600</v>
      </c>
      <c r="F18" s="78">
        <v>9600</v>
      </c>
      <c r="G18" s="81">
        <v>800</v>
      </c>
      <c r="H18" s="82">
        <v>0</v>
      </c>
      <c r="I18" s="47">
        <f t="shared" ref="I18:I26" si="8">E18+G18+H18</f>
        <v>10400</v>
      </c>
      <c r="J18" s="5" t="s">
        <v>52</v>
      </c>
      <c r="K18" s="2"/>
    </row>
    <row r="19" spans="1:11" s="1" customFormat="1" ht="41.25" customHeight="1">
      <c r="A19" s="39">
        <v>854</v>
      </c>
      <c r="B19" s="40">
        <v>91</v>
      </c>
      <c r="C19" s="80" t="s">
        <v>44</v>
      </c>
      <c r="D19" s="52">
        <f t="shared" si="7"/>
        <v>22600</v>
      </c>
      <c r="E19" s="77">
        <v>114600</v>
      </c>
      <c r="F19" s="78">
        <v>92000</v>
      </c>
      <c r="G19" s="81">
        <v>5120</v>
      </c>
      <c r="H19" s="82"/>
      <c r="I19" s="47">
        <f t="shared" si="8"/>
        <v>119720</v>
      </c>
      <c r="J19" s="5" t="s">
        <v>53</v>
      </c>
      <c r="K19" s="2"/>
    </row>
    <row r="20" spans="1:11" s="1" customFormat="1" ht="41.25" customHeight="1">
      <c r="A20" s="39">
        <v>861</v>
      </c>
      <c r="B20" s="40">
        <v>174</v>
      </c>
      <c r="C20" s="41" t="s">
        <v>74</v>
      </c>
      <c r="D20" s="95">
        <f t="shared" si="7"/>
        <v>24387</v>
      </c>
      <c r="E20" s="96">
        <v>24387</v>
      </c>
      <c r="F20" s="95">
        <v>0</v>
      </c>
      <c r="G20" s="81"/>
      <c r="H20" s="101">
        <v>-3473</v>
      </c>
      <c r="I20" s="97">
        <f t="shared" si="8"/>
        <v>20914</v>
      </c>
      <c r="J20" s="5" t="s">
        <v>73</v>
      </c>
      <c r="K20" s="2"/>
    </row>
    <row r="21" spans="1:11" s="1" customFormat="1" ht="41.25" customHeight="1">
      <c r="A21" s="39"/>
      <c r="B21" s="40"/>
      <c r="C21" s="80" t="s">
        <v>45</v>
      </c>
      <c r="D21" s="52">
        <f t="shared" si="7"/>
        <v>0</v>
      </c>
      <c r="E21" s="77">
        <v>35973</v>
      </c>
      <c r="F21" s="78">
        <v>35973</v>
      </c>
      <c r="G21" s="81">
        <v>850</v>
      </c>
      <c r="H21" s="82"/>
      <c r="I21" s="47">
        <f t="shared" si="8"/>
        <v>36823</v>
      </c>
      <c r="J21" s="5" t="s">
        <v>54</v>
      </c>
      <c r="K21" s="2"/>
    </row>
    <row r="22" spans="1:11" s="1" customFormat="1" ht="41.25" customHeight="1">
      <c r="A22" s="39"/>
      <c r="B22" s="40"/>
      <c r="C22" s="80" t="s">
        <v>46</v>
      </c>
      <c r="D22" s="52">
        <f t="shared" si="7"/>
        <v>0</v>
      </c>
      <c r="E22" s="77">
        <v>146054</v>
      </c>
      <c r="F22" s="78">
        <v>146054</v>
      </c>
      <c r="G22" s="81">
        <v>1810</v>
      </c>
      <c r="H22" s="82"/>
      <c r="I22" s="47">
        <f t="shared" si="8"/>
        <v>147864</v>
      </c>
      <c r="J22" s="5" t="s">
        <v>55</v>
      </c>
      <c r="K22" s="2"/>
    </row>
    <row r="23" spans="1:11" s="1" customFormat="1" ht="41.25" customHeight="1">
      <c r="A23" s="39"/>
      <c r="B23" s="40"/>
      <c r="C23" s="80" t="s">
        <v>47</v>
      </c>
      <c r="D23" s="52">
        <f t="shared" si="7"/>
        <v>0</v>
      </c>
      <c r="E23" s="77">
        <v>335250</v>
      </c>
      <c r="F23" s="78">
        <v>335250</v>
      </c>
      <c r="G23" s="81">
        <v>0</v>
      </c>
      <c r="H23" s="82">
        <v>-15750</v>
      </c>
      <c r="I23" s="47">
        <f t="shared" si="8"/>
        <v>319500</v>
      </c>
      <c r="J23" s="5" t="s">
        <v>56</v>
      </c>
      <c r="K23" s="2"/>
    </row>
    <row r="24" spans="1:11" s="1" customFormat="1" ht="52.5" customHeight="1">
      <c r="A24" s="39"/>
      <c r="B24" s="40"/>
      <c r="C24" s="80" t="s">
        <v>48</v>
      </c>
      <c r="D24" s="52">
        <f t="shared" si="7"/>
        <v>0</v>
      </c>
      <c r="E24" s="77">
        <v>2623029</v>
      </c>
      <c r="F24" s="78">
        <v>2623029</v>
      </c>
      <c r="G24" s="81">
        <v>238820</v>
      </c>
      <c r="H24" s="82">
        <v>0</v>
      </c>
      <c r="I24" s="47">
        <f t="shared" si="8"/>
        <v>2861849</v>
      </c>
      <c r="J24" s="5" t="s">
        <v>57</v>
      </c>
      <c r="K24" s="2"/>
    </row>
    <row r="25" spans="1:11" ht="28.5" customHeight="1">
      <c r="A25" s="39"/>
      <c r="B25" s="40"/>
      <c r="C25" s="80" t="s">
        <v>49</v>
      </c>
      <c r="D25" s="52">
        <f t="shared" si="7"/>
        <v>0</v>
      </c>
      <c r="E25" s="77">
        <v>140479</v>
      </c>
      <c r="F25" s="78">
        <v>140479</v>
      </c>
      <c r="G25" s="81"/>
      <c r="H25" s="82">
        <v>-19429</v>
      </c>
      <c r="I25" s="47">
        <f t="shared" si="8"/>
        <v>121050</v>
      </c>
      <c r="J25" s="5" t="s">
        <v>58</v>
      </c>
    </row>
    <row r="26" spans="1:11" ht="42.75" customHeight="1">
      <c r="A26" s="39"/>
      <c r="B26" s="40"/>
      <c r="C26" s="80" t="s">
        <v>50</v>
      </c>
      <c r="D26" s="52">
        <f t="shared" si="7"/>
        <v>0</v>
      </c>
      <c r="E26" s="77">
        <v>33674</v>
      </c>
      <c r="F26" s="78">
        <v>33674</v>
      </c>
      <c r="G26" s="81">
        <v>14896</v>
      </c>
      <c r="H26" s="82"/>
      <c r="I26" s="47">
        <f t="shared" si="8"/>
        <v>48570</v>
      </c>
      <c r="J26" s="5" t="s">
        <v>59</v>
      </c>
    </row>
    <row r="27" spans="1:11" ht="42.75" customHeight="1">
      <c r="A27" s="54"/>
      <c r="B27" s="55"/>
      <c r="C27" s="56" t="s">
        <v>9</v>
      </c>
      <c r="D27" s="35">
        <f t="shared" ref="D27:I27" si="9">SUM(D28:D33)</f>
        <v>0</v>
      </c>
      <c r="E27" s="57">
        <f t="shared" si="9"/>
        <v>1693179</v>
      </c>
      <c r="F27" s="58">
        <f t="shared" si="9"/>
        <v>1693179</v>
      </c>
      <c r="G27" s="59">
        <f t="shared" si="9"/>
        <v>308721</v>
      </c>
      <c r="H27" s="37">
        <f t="shared" si="9"/>
        <v>-12375</v>
      </c>
      <c r="I27" s="37">
        <f t="shared" si="9"/>
        <v>1989525</v>
      </c>
      <c r="J27" s="9"/>
    </row>
    <row r="28" spans="1:11" ht="42.75" customHeight="1">
      <c r="A28" s="39"/>
      <c r="B28" s="83"/>
      <c r="C28" s="41" t="s">
        <v>60</v>
      </c>
      <c r="D28" s="84">
        <f t="shared" ref="D28:D33" si="10">E28-F28</f>
        <v>0</v>
      </c>
      <c r="E28" s="85">
        <v>159056</v>
      </c>
      <c r="F28" s="86">
        <v>159056</v>
      </c>
      <c r="G28" s="49">
        <v>0</v>
      </c>
      <c r="H28" s="46">
        <v>-12375</v>
      </c>
      <c r="I28" s="47">
        <f t="shared" ref="I28:I33" si="11">E28+G28+H28</f>
        <v>146681</v>
      </c>
      <c r="J28" s="5" t="s">
        <v>71</v>
      </c>
    </row>
    <row r="29" spans="1:11" ht="42.75" customHeight="1">
      <c r="A29" s="39"/>
      <c r="B29" s="83"/>
      <c r="C29" s="41" t="s">
        <v>61</v>
      </c>
      <c r="D29" s="84">
        <f t="shared" si="10"/>
        <v>0</v>
      </c>
      <c r="E29" s="85">
        <v>476230</v>
      </c>
      <c r="F29" s="86">
        <v>476230</v>
      </c>
      <c r="G29" s="49">
        <v>21156</v>
      </c>
      <c r="H29" s="46">
        <v>0</v>
      </c>
      <c r="I29" s="47">
        <f t="shared" si="11"/>
        <v>497386</v>
      </c>
      <c r="J29" s="5" t="s">
        <v>66</v>
      </c>
    </row>
    <row r="30" spans="1:11" ht="42.75" customHeight="1">
      <c r="A30" s="39"/>
      <c r="B30" s="83"/>
      <c r="C30" s="41" t="s">
        <v>62</v>
      </c>
      <c r="D30" s="84">
        <f t="shared" si="10"/>
        <v>0</v>
      </c>
      <c r="E30" s="85">
        <v>39600</v>
      </c>
      <c r="F30" s="86">
        <v>39600</v>
      </c>
      <c r="G30" s="49">
        <v>1200</v>
      </c>
      <c r="H30" s="46">
        <v>0</v>
      </c>
      <c r="I30" s="47">
        <f t="shared" si="11"/>
        <v>40800</v>
      </c>
      <c r="J30" s="5" t="s">
        <v>68</v>
      </c>
    </row>
    <row r="31" spans="1:11" ht="39.75" customHeight="1">
      <c r="A31" s="39"/>
      <c r="B31" s="83"/>
      <c r="C31" s="41" t="s">
        <v>63</v>
      </c>
      <c r="D31" s="84">
        <f t="shared" si="10"/>
        <v>0</v>
      </c>
      <c r="E31" s="85">
        <v>9000</v>
      </c>
      <c r="F31" s="86">
        <v>9000</v>
      </c>
      <c r="G31" s="49">
        <v>300</v>
      </c>
      <c r="H31" s="46">
        <v>0</v>
      </c>
      <c r="I31" s="47">
        <f t="shared" si="11"/>
        <v>9300</v>
      </c>
      <c r="J31" s="5" t="s">
        <v>67</v>
      </c>
    </row>
    <row r="32" spans="1:11" ht="36">
      <c r="A32" s="39"/>
      <c r="B32" s="83"/>
      <c r="C32" s="79" t="s">
        <v>64</v>
      </c>
      <c r="D32" s="84">
        <f t="shared" si="10"/>
        <v>0</v>
      </c>
      <c r="E32" s="85">
        <v>993414</v>
      </c>
      <c r="F32" s="86">
        <v>993414</v>
      </c>
      <c r="G32" s="49">
        <v>283933</v>
      </c>
      <c r="H32" s="46">
        <v>0</v>
      </c>
      <c r="I32" s="47">
        <f t="shared" si="11"/>
        <v>1277347</v>
      </c>
      <c r="J32" s="5" t="s">
        <v>69</v>
      </c>
    </row>
    <row r="33" spans="1:10" ht="36.75" thickBot="1">
      <c r="A33" s="61"/>
      <c r="B33" s="87"/>
      <c r="C33" s="88" t="s">
        <v>65</v>
      </c>
      <c r="D33" s="64">
        <f t="shared" si="10"/>
        <v>0</v>
      </c>
      <c r="E33" s="89">
        <v>15879</v>
      </c>
      <c r="F33" s="90">
        <v>15879</v>
      </c>
      <c r="G33" s="91">
        <v>2132</v>
      </c>
      <c r="H33" s="68">
        <v>0</v>
      </c>
      <c r="I33" s="69">
        <f t="shared" si="11"/>
        <v>18011</v>
      </c>
      <c r="J33" s="11" t="s">
        <v>70</v>
      </c>
    </row>
  </sheetData>
  <mergeCells count="9">
    <mergeCell ref="A2:J2"/>
    <mergeCell ref="A3:C3"/>
    <mergeCell ref="H4:J4"/>
    <mergeCell ref="A5:A6"/>
    <mergeCell ref="B5:B6"/>
    <mergeCell ref="C5:C6"/>
    <mergeCell ref="D5:F5"/>
    <mergeCell ref="G5:H5"/>
    <mergeCell ref="J5:J6"/>
  </mergeCells>
  <phoneticPr fontId="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세입</vt:lpstr>
      <vt:lpstr>세출</vt:lpstr>
      <vt:lpstr>세입!Print_Titles</vt:lpstr>
      <vt:lpstr>세출!Print_Titles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pro</cp:lastModifiedBy>
  <cp:lastPrinted>2018-08-31T09:18:05Z</cp:lastPrinted>
  <dcterms:created xsi:type="dcterms:W3CDTF">2003-12-03T15:25:45Z</dcterms:created>
  <dcterms:modified xsi:type="dcterms:W3CDTF">2018-08-31T09:36:09Z</dcterms:modified>
</cp:coreProperties>
</file>