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F:\업무폴더\회의록\348회 폴더정리\1125도시환경4차(주)\1125도시환경4차(주)-자료\"/>
    </mc:Choice>
  </mc:AlternateContent>
  <bookViews>
    <workbookView xWindow="4260" yWindow="225" windowWidth="13980" windowHeight="8010" tabRatio="848" activeTab="5"/>
  </bookViews>
  <sheets>
    <sheet name="표지('20. 3추)" sheetId="63" r:id="rId1"/>
    <sheet name="3추(세입)-일반" sheetId="64" r:id="rId2"/>
    <sheet name="3추(세출)-일반" sheetId="65" r:id="rId3"/>
    <sheet name="3추(세입)-특별" sheetId="66" r:id="rId4"/>
    <sheet name="3추(세출)-특별" sheetId="67" r:id="rId5"/>
    <sheet name="표지('21.본예산)" sheetId="49" r:id="rId6"/>
    <sheet name="21년(세입)-일반" sheetId="46" r:id="rId7"/>
    <sheet name="21년(세출)-일반" sheetId="57" r:id="rId8"/>
    <sheet name="21년(세입)-특별" sheetId="58" r:id="rId9"/>
    <sheet name="21년(세출)-특별" sheetId="59" r:id="rId10"/>
    <sheet name="21년 기금(수입)" sheetId="60" r:id="rId11"/>
    <sheet name="21년 기금(지출)" sheetId="62" r:id="rId12"/>
  </sheets>
  <definedNames>
    <definedName name="_xlnm._FilterDatabase" localSheetId="10" hidden="1">'21년 기금(수입)'!$A$6:$E$9</definedName>
    <definedName name="_xlnm._FilterDatabase" localSheetId="11" hidden="1">'21년 기금(지출)'!$A$6:$G$10</definedName>
    <definedName name="_xlnm._FilterDatabase" localSheetId="6" hidden="1">'21년(세입)-일반'!$A$6:$H$12</definedName>
    <definedName name="_xlnm._FilterDatabase" localSheetId="8" hidden="1">'21년(세입)-특별'!$A$6:$G$6</definedName>
    <definedName name="_xlnm._FilterDatabase" localSheetId="7" hidden="1">'21년(세출)-일반'!$A$6:$H$33</definedName>
    <definedName name="_xlnm._FilterDatabase" localSheetId="9" hidden="1">'21년(세출)-특별'!$A$6:$G$6</definedName>
    <definedName name="_xlnm._FilterDatabase" localSheetId="1" hidden="1">'3추(세입)-일반'!$A$6:$H$32</definedName>
    <definedName name="_xlnm._FilterDatabase" localSheetId="3" hidden="1">'3추(세입)-특별'!$A$6:$E$9</definedName>
    <definedName name="_xlnm._FilterDatabase" localSheetId="2" hidden="1">'3추(세출)-일반'!$A$6:$H$26</definedName>
    <definedName name="_xlnm._FilterDatabase" localSheetId="4" hidden="1">'3추(세출)-특별'!$A$6:$E$9</definedName>
    <definedName name="_xlnm.Print_Area" localSheetId="10">'21년 기금(수입)'!$A$1:$G$9</definedName>
    <definedName name="_xlnm.Print_Area" localSheetId="11">'21년 기금(지출)'!$A$1:$G$10</definedName>
    <definedName name="_xlnm.Print_Area" localSheetId="6">'21년(세입)-일반'!$A$1:$G$12</definedName>
    <definedName name="_xlnm.Print_Area" localSheetId="8">'21년(세입)-특별'!$A$1:$G$11</definedName>
    <definedName name="_xlnm.Print_Area" localSheetId="7">'21년(세출)-일반'!$A$1:$G$33</definedName>
    <definedName name="_xlnm.Print_Area" localSheetId="9">'21년(세출)-특별'!$A$1:$G$10</definedName>
    <definedName name="_xlnm.Print_Area" localSheetId="1">'3추(세입)-일반'!$A$1:$G$32</definedName>
    <definedName name="_xlnm.Print_Area" localSheetId="3">'3추(세입)-특별'!$A$1:$G$11</definedName>
    <definedName name="_xlnm.Print_Area" localSheetId="2">'3추(세출)-일반'!$A$1:$G$26</definedName>
    <definedName name="_xlnm.Print_Area" localSheetId="4">'3추(세출)-특별'!$A$1:$G$11</definedName>
    <definedName name="_xlnm.Print_Area" localSheetId="0">'표지(''20. 3추)'!$A$1:$H$39</definedName>
    <definedName name="_xlnm.Print_Area" localSheetId="5">'표지(''21.본예산)'!$A$1:$H$39</definedName>
    <definedName name="_xlnm.Print_Titles" localSheetId="10">'21년 기금(수입)'!$4:$6</definedName>
    <definedName name="_xlnm.Print_Titles" localSheetId="11">'21년 기금(지출)'!$4:$6</definedName>
    <definedName name="_xlnm.Print_Titles" localSheetId="6">'21년(세입)-일반'!$4:$6</definedName>
    <definedName name="_xlnm.Print_Titles" localSheetId="8">'21년(세입)-특별'!$4:$6</definedName>
    <definedName name="_xlnm.Print_Titles" localSheetId="7">'21년(세출)-일반'!$4:$6</definedName>
    <definedName name="_xlnm.Print_Titles" localSheetId="9">'21년(세출)-특별'!$4:$6</definedName>
    <definedName name="_xlnm.Print_Titles" localSheetId="1">'3추(세입)-일반'!$4:$6</definedName>
    <definedName name="_xlnm.Print_Titles" localSheetId="3">'3추(세입)-특별'!$4:$6</definedName>
    <definedName name="_xlnm.Print_Titles" localSheetId="2">'3추(세출)-일반'!$4:$6</definedName>
    <definedName name="_xlnm.Print_Titles" localSheetId="4">'3추(세출)-특별'!$4:$6</definedName>
  </definedNames>
  <calcPr calcId="162913"/>
</workbook>
</file>

<file path=xl/calcChain.xml><?xml version="1.0" encoding="utf-8"?>
<calcChain xmlns="http://schemas.openxmlformats.org/spreadsheetml/2006/main">
  <c r="E29" i="57" l="1"/>
  <c r="D29" i="57"/>
  <c r="C29" i="57"/>
  <c r="F30" i="57"/>
  <c r="F29" i="57" s="1"/>
  <c r="G29" i="57"/>
  <c r="F10" i="62" l="1"/>
  <c r="E8" i="62" l="1"/>
  <c r="D8" i="62"/>
  <c r="C8" i="62"/>
  <c r="F12" i="57" l="1"/>
  <c r="F13" i="57"/>
  <c r="F16" i="64" l="1"/>
  <c r="F14" i="64"/>
  <c r="E13" i="64"/>
  <c r="D13" i="64"/>
  <c r="C13" i="64"/>
  <c r="E10" i="57"/>
  <c r="D10" i="57"/>
  <c r="C10" i="57"/>
  <c r="F28" i="57"/>
  <c r="F27" i="57"/>
  <c r="F25" i="57"/>
  <c r="F24" i="57"/>
  <c r="F23" i="57"/>
  <c r="F22" i="57"/>
  <c r="F21" i="57"/>
  <c r="F17" i="57"/>
  <c r="F18" i="57"/>
  <c r="F11" i="57"/>
  <c r="G10" i="57" l="1"/>
  <c r="F25" i="65" l="1"/>
  <c r="F24" i="65"/>
  <c r="F23" i="65"/>
  <c r="F22" i="65"/>
  <c r="F27" i="64"/>
  <c r="F29" i="64" l="1"/>
  <c r="F22" i="64"/>
  <c r="F21" i="64"/>
  <c r="F20" i="64"/>
  <c r="F32" i="64"/>
  <c r="F31" i="64"/>
  <c r="F30" i="64"/>
  <c r="F28" i="64"/>
  <c r="F26" i="64"/>
  <c r="F25" i="64"/>
  <c r="F24" i="64"/>
  <c r="F15" i="64"/>
  <c r="E13" i="65"/>
  <c r="D13" i="65"/>
  <c r="G13" i="65" s="1"/>
  <c r="C13" i="65"/>
  <c r="F26" i="65"/>
  <c r="F21" i="65"/>
  <c r="F20" i="65"/>
  <c r="F19" i="65"/>
  <c r="F18" i="65"/>
  <c r="F17" i="65"/>
  <c r="F16" i="65"/>
  <c r="F15" i="65"/>
  <c r="F14" i="65"/>
  <c r="F23" i="64"/>
  <c r="F19" i="64"/>
  <c r="F18" i="64"/>
  <c r="F17" i="64"/>
  <c r="F33" i="57"/>
  <c r="F32" i="57"/>
  <c r="E31" i="57"/>
  <c r="D31" i="57"/>
  <c r="C31" i="57"/>
  <c r="F19" i="57"/>
  <c r="F12" i="46"/>
  <c r="F10" i="46"/>
  <c r="F9" i="46"/>
  <c r="F11" i="46"/>
  <c r="E8" i="46"/>
  <c r="E7" i="46" s="1"/>
  <c r="D8" i="46"/>
  <c r="C8" i="46"/>
  <c r="C7" i="46" s="1"/>
  <c r="F12" i="64"/>
  <c r="F11" i="64" s="1"/>
  <c r="E11" i="64"/>
  <c r="D11" i="64"/>
  <c r="C11" i="64"/>
  <c r="F10" i="58"/>
  <c r="D7" i="46" l="1"/>
  <c r="G8" i="46"/>
  <c r="F13" i="64"/>
  <c r="G31" i="57"/>
  <c r="G11" i="64"/>
  <c r="G13" i="64"/>
  <c r="F31" i="57"/>
  <c r="F13" i="65"/>
  <c r="F8" i="46"/>
  <c r="F7" i="46" s="1"/>
  <c r="F11" i="67" l="1"/>
  <c r="E10" i="67"/>
  <c r="D10" i="67"/>
  <c r="G10" i="67" s="1"/>
  <c r="C10" i="67"/>
  <c r="F9" i="67"/>
  <c r="F8" i="67" s="1"/>
  <c r="E8" i="67"/>
  <c r="D8" i="67"/>
  <c r="C8" i="67"/>
  <c r="C7" i="67" s="1"/>
  <c r="E7" i="67"/>
  <c r="F11" i="66"/>
  <c r="F10" i="66" s="1"/>
  <c r="E10" i="66"/>
  <c r="D10" i="66"/>
  <c r="G10" i="66" s="1"/>
  <c r="C10" i="66"/>
  <c r="F9" i="66"/>
  <c r="F8" i="66" s="1"/>
  <c r="E8" i="66"/>
  <c r="D8" i="66"/>
  <c r="G8" i="66" s="1"/>
  <c r="C8" i="66"/>
  <c r="C7" i="66" s="1"/>
  <c r="F12" i="65"/>
  <c r="F11" i="65" s="1"/>
  <c r="E11" i="65"/>
  <c r="D11" i="65"/>
  <c r="C11" i="65"/>
  <c r="F10" i="65"/>
  <c r="F9" i="65"/>
  <c r="E8" i="65"/>
  <c r="D8" i="65"/>
  <c r="D7" i="65" s="1"/>
  <c r="C8" i="65"/>
  <c r="C7" i="65" s="1"/>
  <c r="F10" i="64"/>
  <c r="F9" i="64"/>
  <c r="E8" i="64"/>
  <c r="E7" i="64" s="1"/>
  <c r="D8" i="64"/>
  <c r="D7" i="64" s="1"/>
  <c r="C8" i="64"/>
  <c r="C7" i="64" s="1"/>
  <c r="E7" i="66" l="1"/>
  <c r="D7" i="67"/>
  <c r="G7" i="67" s="1"/>
  <c r="G8" i="67"/>
  <c r="D7" i="66"/>
  <c r="E7" i="65"/>
  <c r="G7" i="65" s="1"/>
  <c r="G8" i="65"/>
  <c r="G11" i="65"/>
  <c r="G7" i="64"/>
  <c r="G8" i="64"/>
  <c r="F8" i="64"/>
  <c r="F7" i="64" s="1"/>
  <c r="F10" i="67"/>
  <c r="G7" i="66"/>
  <c r="F7" i="66"/>
  <c r="F8" i="65"/>
  <c r="F7" i="65" s="1"/>
  <c r="F7" i="67"/>
  <c r="F26" i="57" l="1"/>
  <c r="F20" i="57"/>
  <c r="F16" i="57"/>
  <c r="F15" i="57"/>
  <c r="F14" i="57"/>
  <c r="F10" i="57" l="1"/>
  <c r="E8" i="57"/>
  <c r="E7" i="57" s="1"/>
  <c r="D8" i="57"/>
  <c r="D7" i="57" s="1"/>
  <c r="C8" i="57"/>
  <c r="C7" i="57" s="1"/>
  <c r="G8" i="57" l="1"/>
  <c r="F9" i="62"/>
  <c r="F8" i="62" s="1"/>
  <c r="E7" i="62"/>
  <c r="D7" i="62"/>
  <c r="C7" i="62"/>
  <c r="F9" i="60"/>
  <c r="E8" i="60"/>
  <c r="D8" i="60"/>
  <c r="D7" i="60" s="1"/>
  <c r="C8" i="60"/>
  <c r="C7" i="60" s="1"/>
  <c r="G8" i="60" l="1"/>
  <c r="E7" i="60"/>
  <c r="G7" i="60" s="1"/>
  <c r="G8" i="62"/>
  <c r="F7" i="62"/>
  <c r="G7" i="62"/>
  <c r="F8" i="60"/>
  <c r="F7" i="60" s="1"/>
  <c r="F10" i="59" l="1"/>
  <c r="F9" i="59"/>
  <c r="E8" i="59"/>
  <c r="E7" i="59" s="1"/>
  <c r="D8" i="59"/>
  <c r="C8" i="59"/>
  <c r="C7" i="59" s="1"/>
  <c r="F11" i="58"/>
  <c r="F9" i="58"/>
  <c r="E8" i="58"/>
  <c r="E7" i="58" s="1"/>
  <c r="D8" i="58"/>
  <c r="C8" i="58"/>
  <c r="C7" i="58" s="1"/>
  <c r="D7" i="59" l="1"/>
  <c r="G8" i="59"/>
  <c r="G8" i="58"/>
  <c r="D7" i="58"/>
  <c r="G7" i="59"/>
  <c r="F8" i="59"/>
  <c r="F7" i="59" s="1"/>
  <c r="G7" i="58"/>
  <c r="F8" i="58"/>
  <c r="F7" i="58" s="1"/>
  <c r="F9" i="57" l="1"/>
  <c r="F8" i="57" s="1"/>
  <c r="F7" i="57" s="1"/>
  <c r="G7" i="46" l="1"/>
  <c r="G7" i="57" l="1"/>
</calcChain>
</file>

<file path=xl/sharedStrings.xml><?xml version="1.0" encoding="utf-8"?>
<sst xmlns="http://schemas.openxmlformats.org/spreadsheetml/2006/main" count="362" uniqueCount="208">
  <si>
    <t>(단위 : 천원)</t>
    <phoneticPr fontId="2" type="noConversion"/>
  </si>
  <si>
    <t>도시환경위원회</t>
    <phoneticPr fontId="2" type="noConversion"/>
  </si>
  <si>
    <t>부서명</t>
    <phoneticPr fontId="2" type="noConversion"/>
  </si>
  <si>
    <t>사업명(부기명)</t>
    <phoneticPr fontId="2" type="noConversion"/>
  </si>
  <si>
    <t>감액</t>
    <phoneticPr fontId="2" type="noConversion"/>
  </si>
  <si>
    <t>증액</t>
    <phoneticPr fontId="2" type="noConversion"/>
  </si>
  <si>
    <t>상임위 조정액</t>
    <phoneticPr fontId="2" type="noConversion"/>
  </si>
  <si>
    <t>수정 의결액</t>
    <phoneticPr fontId="2" type="noConversion"/>
  </si>
  <si>
    <t>합 계</t>
    <phoneticPr fontId="2" type="noConversion"/>
  </si>
  <si>
    <t>환경국</t>
    <phoneticPr fontId="2" type="noConversion"/>
  </si>
  <si>
    <t>□ 일반회계 세입</t>
    <phoneticPr fontId="2" type="noConversion"/>
  </si>
  <si>
    <t>□ 일반회계 세출</t>
    <phoneticPr fontId="2" type="noConversion"/>
  </si>
  <si>
    <t>도시주택실</t>
    <phoneticPr fontId="2" type="noConversion"/>
  </si>
  <si>
    <t>□ 특별회계 세입</t>
    <phoneticPr fontId="2" type="noConversion"/>
  </si>
  <si>
    <t>□ 특별회계 세출</t>
    <phoneticPr fontId="2" type="noConversion"/>
  </si>
  <si>
    <t>□ 기금 수입</t>
    <phoneticPr fontId="2" type="noConversion"/>
  </si>
  <si>
    <t>□ 기금 지출</t>
    <phoneticPr fontId="2" type="noConversion"/>
  </si>
  <si>
    <t>21년도 
예산안</t>
    <phoneticPr fontId="2" type="noConversion"/>
  </si>
  <si>
    <t>2021년도 경기도 예산안 계수조정(일반회계)</t>
    <phoneticPr fontId="2" type="noConversion"/>
  </si>
  <si>
    <t>2021년도 경기도 예산안 계수조정(일반회계)</t>
    <phoneticPr fontId="2" type="noConversion"/>
  </si>
  <si>
    <t>2021년도 경기도 예산안 계수조정(특별회계)</t>
    <phoneticPr fontId="2" type="noConversion"/>
  </si>
  <si>
    <t>21년도 경기도 기금운용계획안 계수조정</t>
    <phoneticPr fontId="2" type="noConversion"/>
  </si>
  <si>
    <t>21년도 
예산안</t>
    <phoneticPr fontId="2" type="noConversion"/>
  </si>
  <si>
    <t>21년도 
지출계획(안)</t>
    <phoneticPr fontId="2" type="noConversion"/>
  </si>
  <si>
    <t>21년도 
수입계획(안)</t>
    <phoneticPr fontId="2" type="noConversion"/>
  </si>
  <si>
    <t>2020년도 제3회 경기도 추가경정예산안 수정(안)</t>
    <phoneticPr fontId="2" type="noConversion"/>
  </si>
  <si>
    <t>2020년도 제3회 경기도 추가경정예산안 계수조정(일반회계)</t>
    <phoneticPr fontId="2" type="noConversion"/>
  </si>
  <si>
    <t>2020년도 제3회 경기도 추가경정예산안 계수조정(특별회계)</t>
    <phoneticPr fontId="2" type="noConversion"/>
  </si>
  <si>
    <t>2020년도 제3회 경기도 추가경정예산안 계수조정(특별회계)</t>
    <phoneticPr fontId="2" type="noConversion"/>
  </si>
  <si>
    <t>3회추경 
예산안</t>
    <phoneticPr fontId="2" type="noConversion"/>
  </si>
  <si>
    <t>3회추경 
예산안</t>
    <phoneticPr fontId="2" type="noConversion"/>
  </si>
  <si>
    <t>도시주택실</t>
    <phoneticPr fontId="2" type="noConversion"/>
  </si>
  <si>
    <t>지역정책과</t>
    <phoneticPr fontId="2" type="noConversion"/>
  </si>
  <si>
    <t>주택정책과</t>
    <phoneticPr fontId="2" type="noConversion"/>
  </si>
  <si>
    <t>도시주택실</t>
    <phoneticPr fontId="2" type="noConversion"/>
  </si>
  <si>
    <t>도시재생과</t>
    <phoneticPr fontId="2" type="noConversion"/>
  </si>
  <si>
    <t>국가균형발전특별회계보조금
- 도시재생 뉴딜사업(우리동네살리기)</t>
    <phoneticPr fontId="2" type="noConversion"/>
  </si>
  <si>
    <t>환경국</t>
    <phoneticPr fontId="2" type="noConversion"/>
  </si>
  <si>
    <t>자원순환과</t>
    <phoneticPr fontId="2" type="noConversion"/>
  </si>
  <si>
    <t>환경국</t>
    <phoneticPr fontId="2" type="noConversion"/>
  </si>
  <si>
    <t>자원순환과</t>
    <phoneticPr fontId="2" type="noConversion"/>
  </si>
  <si>
    <t>'20.7.28.~8.11. 호우 피해 복구비(국비/지원)(성립전)
- 호우피해 복구비</t>
    <phoneticPr fontId="2" type="noConversion"/>
  </si>
  <si>
    <t>기후에너지정책과</t>
    <phoneticPr fontId="2" type="noConversion"/>
  </si>
  <si>
    <t>국고보조금
- 취약계층 에너지복지사업</t>
    <phoneticPr fontId="2" type="noConversion"/>
  </si>
  <si>
    <t>환경국</t>
    <phoneticPr fontId="2" type="noConversion"/>
  </si>
  <si>
    <t>기후에너지정책과</t>
    <phoneticPr fontId="2" type="noConversion"/>
  </si>
  <si>
    <t>취약계층 에너지복지(국비/지원)
- 취약계층 에너지복지사업(LED조명 교체)</t>
    <phoneticPr fontId="2" type="noConversion"/>
  </si>
  <si>
    <t>충전소용 수소배관망 설치지원사업(자체/지원)
- 충전소용 수소배관망 설치시범사업</t>
    <phoneticPr fontId="2" type="noConversion"/>
  </si>
  <si>
    <t>미세먼지대책과</t>
    <phoneticPr fontId="2" type="noConversion"/>
  </si>
  <si>
    <t>미세먼지대책과</t>
    <phoneticPr fontId="2" type="noConversion"/>
  </si>
  <si>
    <t>수자원본부</t>
    <phoneticPr fontId="2" type="noConversion"/>
  </si>
  <si>
    <t>수자원본부</t>
    <phoneticPr fontId="2" type="noConversion"/>
  </si>
  <si>
    <t>수자원본부</t>
    <phoneticPr fontId="2" type="noConversion"/>
  </si>
  <si>
    <t>수자원본부</t>
    <phoneticPr fontId="2" type="noConversion"/>
  </si>
  <si>
    <t>수질관리과</t>
    <phoneticPr fontId="2" type="noConversion"/>
  </si>
  <si>
    <t>수질정책과</t>
    <phoneticPr fontId="2" type="noConversion"/>
  </si>
  <si>
    <t>국고보조금
- 하천.하구 쓰레기 정화사업</t>
    <phoneticPr fontId="2" type="noConversion"/>
  </si>
  <si>
    <t>수질정책과</t>
    <phoneticPr fontId="2" type="noConversion"/>
  </si>
  <si>
    <t>시ㆍ도비반환금수입
- 수질정책과 도비사용잔액</t>
    <phoneticPr fontId="2" type="noConversion"/>
  </si>
  <si>
    <t>국고보조금사용잔액
- 수질정책과 국비사용잔액</t>
    <phoneticPr fontId="2" type="noConversion"/>
  </si>
  <si>
    <t>수질관리과</t>
    <phoneticPr fontId="2" type="noConversion"/>
  </si>
  <si>
    <t>상하수과</t>
    <phoneticPr fontId="2" type="noConversion"/>
  </si>
  <si>
    <t>상하수과</t>
    <phoneticPr fontId="2" type="noConversion"/>
  </si>
  <si>
    <t>국고보조금
- 하수관로정비</t>
    <phoneticPr fontId="2" type="noConversion"/>
  </si>
  <si>
    <t>국고보조금
- 하수처리수재이용사업</t>
    <phoneticPr fontId="2" type="noConversion"/>
  </si>
  <si>
    <t>상하수과</t>
    <phoneticPr fontId="2" type="noConversion"/>
  </si>
  <si>
    <t>국고보조금
- 호우피해 하수도시설 재해복구(성립전)</t>
    <phoneticPr fontId="2" type="noConversion"/>
  </si>
  <si>
    <t>수질총량과</t>
    <phoneticPr fontId="2" type="noConversion"/>
  </si>
  <si>
    <t>상하수과</t>
    <phoneticPr fontId="2" type="noConversion"/>
  </si>
  <si>
    <r>
      <t>국고보조금
- 호우피해 상</t>
    </r>
    <r>
      <rPr>
        <sz val="12"/>
        <rFont val="맑은 고딕 Semilight"/>
        <family val="3"/>
        <charset val="129"/>
      </rPr>
      <t>‧</t>
    </r>
    <r>
      <rPr>
        <sz val="12"/>
        <rFont val="돋움"/>
        <family val="3"/>
        <charset val="129"/>
      </rPr>
      <t>하수도시설 재해복구 국고추가(성립전)</t>
    </r>
    <phoneticPr fontId="2" type="noConversion"/>
  </si>
  <si>
    <t>수질총량과</t>
    <phoneticPr fontId="2" type="noConversion"/>
  </si>
  <si>
    <t>국가균형발전특별회계보조금
- 개발제한구역 주민지원사업</t>
    <phoneticPr fontId="2" type="noConversion"/>
  </si>
  <si>
    <t>기타이자수입
- 주택정책과 국비 이자 반납금(2018년)</t>
    <phoneticPr fontId="2" type="noConversion"/>
  </si>
  <si>
    <t>국고보조금
- '20.7.28.~8.11. 호우 피해 복구비</t>
    <phoneticPr fontId="2" type="noConversion"/>
  </si>
  <si>
    <t>국고보조금
- 가축분뇨공공처리시설 설치 지원</t>
    <phoneticPr fontId="2" type="noConversion"/>
  </si>
  <si>
    <t>기타사업수입
- 신재생에너지 공급인증서(REC) 판매 수입</t>
    <phoneticPr fontId="2" type="noConversion"/>
  </si>
  <si>
    <t>기타이자수입
- 상하수과 도비 이자 반납금</t>
    <phoneticPr fontId="2" type="noConversion"/>
  </si>
  <si>
    <t>시ㆍ도비반환금수입
- 상하수과 도비사용잔액</t>
    <phoneticPr fontId="2" type="noConversion"/>
  </si>
  <si>
    <t>국고보조금
- 하수처리장확충</t>
    <phoneticPr fontId="2" type="noConversion"/>
  </si>
  <si>
    <t>국고보조금
- 농어촌마을하수도정비</t>
    <phoneticPr fontId="2" type="noConversion"/>
  </si>
  <si>
    <t>국고보조금
- 스마트지방상수도 지원사업</t>
    <phoneticPr fontId="2" type="noConversion"/>
  </si>
  <si>
    <t>국고보조금
- 호우피해 상수도시설 재해복구(성립전)</t>
    <phoneticPr fontId="2" type="noConversion"/>
  </si>
  <si>
    <t>국고보조금
- 공공수역 녹조발생 예방 대응(성립전)</t>
    <phoneticPr fontId="2" type="noConversion"/>
  </si>
  <si>
    <t>국고보조금
- 비점오염저감 국고보조시설 설치 지원(비점오염저감사업)</t>
    <phoneticPr fontId="2" type="noConversion"/>
  </si>
  <si>
    <t>개발제한구역 주민지원사업(균특/지원)
- 개발제한구역 주민지원사업</t>
    <phoneticPr fontId="2" type="noConversion"/>
  </si>
  <si>
    <t>하천.하구 쓰레기 정화사업(국비/지원)
- 하천 및 하구쓰레기 정화사업</t>
    <phoneticPr fontId="2" type="noConversion"/>
  </si>
  <si>
    <t>가축분뇨공공처리시설 설치 지원(국비/지원)
- 가축분뇨공공처리시설 설치</t>
    <phoneticPr fontId="2" type="noConversion"/>
  </si>
  <si>
    <t>스마트 지방상수도 지원사업(국비/지원)
- 스마트 지방상수도 지원사업</t>
    <phoneticPr fontId="2" type="noConversion"/>
  </si>
  <si>
    <t>농어촌마을하수도정비(국비/지원)
- 농어촌 마을하수처리장 설치</t>
    <phoneticPr fontId="2" type="noConversion"/>
  </si>
  <si>
    <t>하수관로정비(국비/지원)
- 하수관로정비사업</t>
    <phoneticPr fontId="2" type="noConversion"/>
  </si>
  <si>
    <t>하수처리수재이용사업(국비/지원)
- 하수처리수재이용사업</t>
    <phoneticPr fontId="2" type="noConversion"/>
  </si>
  <si>
    <r>
      <t>호우피해 상</t>
    </r>
    <r>
      <rPr>
        <sz val="12"/>
        <rFont val="맑은 고딕 Semilight"/>
        <family val="3"/>
        <charset val="129"/>
      </rPr>
      <t>‧</t>
    </r>
    <r>
      <rPr>
        <sz val="12"/>
        <rFont val="돋움"/>
        <family val="3"/>
        <charset val="129"/>
      </rPr>
      <t>하수도시설 재해복구 국고추가(국비/지원)
- 호우피해 상수도시설 재해복구 국고추가(성립전)</t>
    </r>
    <phoneticPr fontId="2" type="noConversion"/>
  </si>
  <si>
    <r>
      <t>호우피해 상</t>
    </r>
    <r>
      <rPr>
        <sz val="12"/>
        <rFont val="맑은 고딕 Semilight"/>
        <family val="3"/>
        <charset val="129"/>
      </rPr>
      <t>‧</t>
    </r>
    <r>
      <rPr>
        <sz val="12"/>
        <rFont val="돋움"/>
        <family val="3"/>
        <charset val="129"/>
      </rPr>
      <t>하수도시설 재해복구 국고추가(국비/지원)
- 호우피해 하수도시설 재해복구 국고추가(성립전)</t>
    </r>
    <phoneticPr fontId="2" type="noConversion"/>
  </si>
  <si>
    <t>호우피해 상수도시설 재해복구(국비/지원)
- 호우피해 상수도시설 재해복구(성립전)</t>
    <phoneticPr fontId="2" type="noConversion"/>
  </si>
  <si>
    <t>호우피해 하수도시설 재해복구(국비/지원)
- 호우피해 하수도시설 재해복구(성립전)</t>
    <phoneticPr fontId="2" type="noConversion"/>
  </si>
  <si>
    <t>공공수역 녹조발생 예방 대응(국비/지원)
- 공공수역 녹조발생 예방 대응(성립전)</t>
    <phoneticPr fontId="2" type="noConversion"/>
  </si>
  <si>
    <t>비점오염저감 국고보조시설 설치 지원(비점오염저감사업)(국비/지원)
- 비점오염저감사업</t>
    <phoneticPr fontId="2" type="noConversion"/>
  </si>
  <si>
    <t>하수처리장확충(국비/지원)
- 하수처리장확충</t>
    <phoneticPr fontId="2" type="noConversion"/>
  </si>
  <si>
    <t>반환금 기타
- 국비 반납액</t>
    <phoneticPr fontId="2" type="noConversion"/>
  </si>
  <si>
    <t>국고보조금
- 기후변화교육센터 운영 지원</t>
    <phoneticPr fontId="2" type="noConversion"/>
  </si>
  <si>
    <t>국고보조금
- 비산업부문 사업장 온실가스 진단컨설팅 지원</t>
    <phoneticPr fontId="2" type="noConversion"/>
  </si>
  <si>
    <t>국고보조금
- 지하역사 공기질 개선사업</t>
    <phoneticPr fontId="2" type="noConversion"/>
  </si>
  <si>
    <t>도시재생특별회계 전출금
- 도시재생특별회계 전출금</t>
    <phoneticPr fontId="2" type="noConversion"/>
  </si>
  <si>
    <t>기후변화교육센터 운영 지원(국비/직접)
- 기후변화교육센터 운영 지원</t>
    <phoneticPr fontId="2" type="noConversion"/>
  </si>
  <si>
    <t>비산업부문 사업장 온실가스 진단컨설팅 지원(국비/지원)
- 비산업부문 사업장 온실가스 진단컨설팅 지원</t>
    <phoneticPr fontId="2" type="noConversion"/>
  </si>
  <si>
    <t>비산업부문 사업장 온실가스 진단컨설팅 지원(국비/직접)
- 비산업부문 사업장 온실가스 진단컨설팅 지원</t>
    <phoneticPr fontId="2" type="noConversion"/>
  </si>
  <si>
    <t>지하역사 공기질 개선사업(국비/지원)
- 지하역사 공기질 개선사업</t>
    <phoneticPr fontId="2" type="noConversion"/>
  </si>
  <si>
    <t>( 도시재생 특별회계 )</t>
    <phoneticPr fontId="2" type="noConversion"/>
  </si>
  <si>
    <t>국가균형발전특별회계보조금
- 도시재생 뉴딜사업(근린재생형)</t>
    <phoneticPr fontId="2" type="noConversion"/>
  </si>
  <si>
    <t>기타회계전입금
- 일반회계 전입금</t>
    <phoneticPr fontId="2" type="noConversion"/>
  </si>
  <si>
    <t>도시재생 뉴딜사업(근린재생형)(균특/지원)
- 도시재생 뉴딜사업(근린재생형)</t>
    <phoneticPr fontId="2" type="noConversion"/>
  </si>
  <si>
    <t>도시재생 뉴딜사업(우리동네살리기)(균특/지원)
- 도시재생 뉴딜사업(우리동네살리기)</t>
    <phoneticPr fontId="2" type="noConversion"/>
  </si>
  <si>
    <r>
      <t xml:space="preserve">○ 국비 교부시기 변경
     ('21년 2월 예정)
 - 기정예산 : 0
 - 3회 추경안(당초) :   
    2,714,485
 - 3회 추경안(변경) : 
    0
</t>
    </r>
    <r>
      <rPr>
        <sz val="11"/>
        <color rgb="FFFF0000"/>
        <rFont val="돋움"/>
        <family val="3"/>
        <charset val="129"/>
      </rPr>
      <t xml:space="preserve"> [환강유역환경청
  11월 중
  관련 공문 시행 예정]</t>
    </r>
    <phoneticPr fontId="2" type="noConversion"/>
  </si>
  <si>
    <r>
      <t xml:space="preserve">○ 국비 교부시기 변경
     ('21년 2월 예정)
 - 기정예산 : 0
 - 3회 추경안(당초) :   
    2,714,485
 - 3회 추경안(변경) : 
    0
</t>
    </r>
    <r>
      <rPr>
        <sz val="11"/>
        <color rgb="FFFF0000"/>
        <rFont val="돋움"/>
        <family val="3"/>
        <charset val="129"/>
      </rPr>
      <t xml:space="preserve"> [환강유역환경청
  11월 중
  관련 공문 시행 예정]</t>
    </r>
    <phoneticPr fontId="2" type="noConversion"/>
  </si>
  <si>
    <t>환경정책과</t>
    <phoneticPr fontId="2" type="noConversion"/>
  </si>
  <si>
    <t>지속가능발전 추진(자체/직접)
- 경기도 지속가능발전협의회 사업추진</t>
    <phoneticPr fontId="2" type="noConversion"/>
  </si>
  <si>
    <t>자연보호 활동 지원(자체/직접)
- 자연보호활동 운영 지원</t>
    <phoneticPr fontId="2" type="noConversion"/>
  </si>
  <si>
    <t>야생멧돼지 포획 포상금(자체/지원)
- 야생멧돼지 포획 포상금</t>
    <phoneticPr fontId="2" type="noConversion"/>
  </si>
  <si>
    <t>기후에너지정책과</t>
    <phoneticPr fontId="2" type="noConversion"/>
  </si>
  <si>
    <t>LPG소형저장탱크 보급사업(자체/지원)
- LPG소형저장탱크 보급사업</t>
    <phoneticPr fontId="2" type="noConversion"/>
  </si>
  <si>
    <t>운행경유차 배출가스 저감사업(국비/지원)
- 운행차 저공해화 사업</t>
    <phoneticPr fontId="2" type="noConversion"/>
  </si>
  <si>
    <t>환경안전관리과</t>
    <phoneticPr fontId="2" type="noConversion"/>
  </si>
  <si>
    <t>미세먼지대책과</t>
    <phoneticPr fontId="2" type="noConversion"/>
  </si>
  <si>
    <t>취약계층 이용시설 맑은 숨터 조성(자체/직접)
- 취약계층 이용시설 맑은 숨터 조성</t>
    <phoneticPr fontId="2" type="noConversion"/>
  </si>
  <si>
    <t>녹물 없는 우리집 수도관 개량사업(자체/지원)
- 녹물 없는 우리 집 수도관 개량사업</t>
    <phoneticPr fontId="2" type="noConversion"/>
  </si>
  <si>
    <t>수질정화 인공습지 유지관리(자체/직접)
- 수질정화 인공습지 유지관리</t>
    <phoneticPr fontId="2" type="noConversion"/>
  </si>
  <si>
    <t>비   고
(전체 증감액)</t>
    <phoneticPr fontId="2" type="noConversion"/>
  </si>
  <si>
    <t>( 도시주거환경정비기금 )</t>
    <phoneticPr fontId="2" type="noConversion"/>
  </si>
  <si>
    <t>도시재생과</t>
    <phoneticPr fontId="2" type="noConversion"/>
  </si>
  <si>
    <t>기타이자수입
- 수질정책과 도비 이자 반납금</t>
    <phoneticPr fontId="2" type="noConversion"/>
  </si>
  <si>
    <t>그외수입
- 수질정책과 도비 민간이전 사용잔액</t>
    <phoneticPr fontId="2" type="noConversion"/>
  </si>
  <si>
    <t>○ 법적 근거 부족
    (관련 조례 없음)
 - '20년 예산 : 0
     (본예산)
 - '21년 예산안(당초) :   
    1,000,000
 - '21년 예산안(변경) : 
    700,000</t>
    <phoneticPr fontId="2" type="noConversion"/>
  </si>
  <si>
    <t>○ 사업량 확대 필요
 - '20년 예산 :
    6,000,000
 - '21년 예산안(당초) :   
    3,600,000
 - '21년 예산안(변경) : 
    6,000,000</t>
    <phoneticPr fontId="2" type="noConversion"/>
  </si>
  <si>
    <t>○ 사업량 확대 필요
 - '20년 예산 :
    100,000
 - '21년 예산안(당초) :   
    115,000
 - '21년 예산안(변경) : 
    126,500</t>
    <phoneticPr fontId="2" type="noConversion"/>
  </si>
  <si>
    <t>○ 국비추가
    내역조정 반영
 - 기정예산 :
    27,759,132
 - 3회 추경안(당초) :   
    27,803,292
 - 3회 추경안(변경) : 
    27,888,577
 [국토교통부
  재정담당관-10534
   (2020.11.19.)]
 [국토교통부
  녹색도시과-6931
   (2020.11.6.)]</t>
    <phoneticPr fontId="2" type="noConversion"/>
  </si>
  <si>
    <t>○ 2019년도 집행잔액
    정산지연에 따른
    추가 제출
 - 기정예산 :
    1,531
 - 3회 추경안(당초) :   
    추경예산안 미제출
 - 3회 추경안(변경) : 
    1,744</t>
    <phoneticPr fontId="2" type="noConversion"/>
  </si>
  <si>
    <t>○ 전산 입력 오류로
    인한 예산 조정
 - 기정예산 :
    10,211
 - 3회 추경안(당초) :   
    158,843
 - 3회 추경안(변경) : 
    169,054</t>
    <phoneticPr fontId="2" type="noConversion"/>
  </si>
  <si>
    <t>○ 국비추가
    내역조정 반영
 - 기정예산 :
    118,000
 - 3회 추경안(당초) :   
    추경예산안 미제출
 - 3회 추경안(변경) : 
    181,800
 [한강유역환경청
  유역계획과-3699
   (2020.11.11.)]</t>
    <phoneticPr fontId="2" type="noConversion"/>
  </si>
  <si>
    <t>○ 2019년도 집행잔액
    정산지연에 따른
    추가 제출
 - 기정예산 : 0
 - 3회 추경안(당초) :   
    추경예산안 미제출
 - 3회 추경안(변경) : 
    8,612</t>
    <phoneticPr fontId="2" type="noConversion"/>
  </si>
  <si>
    <t>○ 국비추가
    내역조정 반영
 - 기정예산 :
    6,774,000
 - 3회 추경안(당초) :   
    추경예산안 미제출
 - 3회 추경안(변경) : 
    3,080,000
 [한강유역환경청
  수질총량관리과-13594
   (2020.10.22.)]</t>
    <phoneticPr fontId="2" type="noConversion"/>
  </si>
  <si>
    <t>○ 신재생에너지
    공급인증서
    가격변동에 따른
    세입내역 조정
 - 기정예산 :
    20,000
 - 3회 추경안(당초) :   
    추경예산안 미제출
 - 3회 추경안(변경) : 
    20,706</t>
    <phoneticPr fontId="2" type="noConversion"/>
  </si>
  <si>
    <t>○ 국비추가
    내역조정 반영
 - 기정예산 :
    40,689,000
 - 3회 추경안(당초) :   
    추경예산안 미제출
 - 3회 추경안(변경) : 
    39,550,000
 [한강유역환경청
  수질총량관리과-13778
   (2020.10.28.)]</t>
    <phoneticPr fontId="2" type="noConversion"/>
  </si>
  <si>
    <t>○ 국비추가
    내역조정 반영
 - 기정예산 :
    26,796,000
 - 3회 추경안(당초) :   
    추경예산안 미제출
 - 3회 추경안(변경) : 
    25,229,000
 [한강유역환경청
  수질총량관리과-13778
   (2020.10.28.)]</t>
    <phoneticPr fontId="2" type="noConversion"/>
  </si>
  <si>
    <t>○ 국비추가
    내역조정 반영
 - 기정예산 :
    181,225,000
 - 3회 추경안(당초) :   
    추경예산안 미제출
 - 3회 추경안(변경) : 
    175,224,000
 [한강유역환경청
  수질총량관리과-13778
   (2020.10.28.)]</t>
    <phoneticPr fontId="2" type="noConversion"/>
  </si>
  <si>
    <t>○ 국비추가
    내역조정 반영
 - 기정예산 :
    20,336,000
 - 3회 추경안(당초) :   
    추경예산안 미제출
 - 3회 추경안(변경) : 
    12,668,000
 [한강유역환경청
  수질총량관리과-13778
   (2020.10.28.)]</t>
    <phoneticPr fontId="2" type="noConversion"/>
  </si>
  <si>
    <t>○ 국비추가
    내역조정 반영
 - 기정예산 :
    35,385,000
 - 3회 추경안(당초) :   
    추경예산안 미제출
 - 3회 추경안(변경) : 
    36,385,000
 [환경부
  물이용기획과-6325
   (2020.10.23.)]</t>
    <phoneticPr fontId="2" type="noConversion"/>
  </si>
  <si>
    <r>
      <t xml:space="preserve">○ 국비추가
    내역조정 반영
 - 기정예산 : 0
 - 3회 추경안(당초) :   
    추경예산안 미제출
 - 3회 추경안(변경) : 
    256,305
</t>
    </r>
    <r>
      <rPr>
        <sz val="11"/>
        <rFont val="돋움"/>
        <family val="3"/>
        <charset val="129"/>
      </rPr>
      <t xml:space="preserve"> [중앙재난안전
   대책본부-2282
   (2020.09.11.)]
 [경기도
   자연재난과-21555
   (2020.10.16.)]</t>
    </r>
    <phoneticPr fontId="2" type="noConversion"/>
  </si>
  <si>
    <t>○ 국비추가
    내역조정 반영
 - 기정예산 : 0
 - 3회 추경안(당초) :   
    추경예산안 미제출
 - 3회 추경안(변경) : 
    458,914
 [한강유역환경청
  상수원관리과-5659
   (2020.10.13.)]</t>
    <phoneticPr fontId="2" type="noConversion"/>
  </si>
  <si>
    <t>○ 국비추가
    내역조정 반영
 - 기정예산 : 0
 - 3회 추경안(당초) :   
    추경예산안 미제출
 - 3회 추경안(변경) : 
    508,540
 [한강유역환경청
  수질총량관리과-12960
   (2020.10.07.)]</t>
    <phoneticPr fontId="2" type="noConversion"/>
  </si>
  <si>
    <t>○ 국비추가
    내역조정 반영
 - 기정예산 : 0
 - 3회 추경안(당초) :   
    추경예산안 미제출
 - 3회 추경안(변경) : 
    91,200
 [환경부
  수질관리과-3650
   (2020.10.14.)]</t>
    <phoneticPr fontId="2" type="noConversion"/>
  </si>
  <si>
    <t>○ 국비추가
    내역조정 반영
 - 기정예산 :
    16,148,500
 - 3회 추경안(당초) :   
    14,303,000
 - 3회 추경안(변경) : 
    11,603,000
 [환경부
  수생태관리과-3083
   (2020.10.23.)]</t>
    <phoneticPr fontId="2" type="noConversion"/>
  </si>
  <si>
    <t>○ 국비추가
    내역조정 반영
 - 기정예산 :
    27,759,132
 - 3회 추경안(당초) :   
    27,803,292
 - 3회 추경안(변경) : 
    27,888,577
 [국토교통부
  재정담당관-10534
   (2020.11.19.)]
 [국토교통부
  녹색도시과-6931
   (2020.11.6.)]</t>
    <phoneticPr fontId="2" type="noConversion"/>
  </si>
  <si>
    <t>○ 국비 이자 반납액
    산출 시 계산된
    보조금
    예치기간(일수)
    착오내역 조정 반영
 - 기정예산 :
    1,644,928
 - 3회 추경안(당초) :   
    2,737,847
 - 3회 추경안(변경) : 
    2,737,861</t>
    <phoneticPr fontId="2" type="noConversion"/>
  </si>
  <si>
    <t>○ 국비추가
    내역조정 반영
 - 기정예산 :
    118,000
 - 3회 추경안(당초) :   
    추경예산안 미제출
 - 3회 추경안(변경) : 
    181,800
 [한강유역환경청
  유역계획과-3699
   (2020.11.11.)]</t>
    <phoneticPr fontId="2" type="noConversion"/>
  </si>
  <si>
    <t>○ 국비추가
    내역조정 반영
 - 기정예산 :
    7,347,857
 - 3회 추경안(당초) :   
    추경예산안 미제출
 - 3회 추경안(변경) : 
    3,389,999
 [한강유역환경청
  수질총량관리과-13594
   (2020.10.22.)]</t>
    <phoneticPr fontId="2" type="noConversion"/>
  </si>
  <si>
    <t>○ 국비추가
    내역조정 반영
 - 기정예산 :
    35,385,000
 - 3회 추경안(당초) :   
    추경예산안 미제출
 - 3회 추경안(변경) : 
    36,385,000
 [환경부
  물이용기획과-6325
   (2020.10.23.)]</t>
    <phoneticPr fontId="2" type="noConversion"/>
  </si>
  <si>
    <t>○ 국비추가
    내역조정 반영
 - 기정예산 :
    52,661,024
 - 3회 추경안(당초) :   
    추경예산안 미제출
 - 3회 추경안(변경) : 
    51,010,624
 [한강유역환경청
  수질총량관리과-13778
   (2020.10.28.)]</t>
    <phoneticPr fontId="2" type="noConversion"/>
  </si>
  <si>
    <t>○ 국비추가
    내역조정 반영
 - 기정예산 :
    32,003,292
 - 3회 추경안(당초) :   
    추경예산안 미제출
 - 3회 추경안(변경) : 
    30,100,434
 [한강유역환경청
  수질총량관리과-13778
   (2020.10.28.)]</t>
    <phoneticPr fontId="2" type="noConversion"/>
  </si>
  <si>
    <t>○ 국비추가
    내역조정 반영
 - 기정예산 :
   181,225,000
 - 3회 추경안(당초) :   
    추경예산안 미제출
 - 3회 추경안(변경) : 
    175,224,000
 [한강유역환경청
  수질총량관리과-13778
   (2020.10.28.)]</t>
    <phoneticPr fontId="2" type="noConversion"/>
  </si>
  <si>
    <t>○ 국비추가
    내역조정 반영
 - 기정예산 :
    20,336,000
 - 3회 추경안(당초) :   
    추경예산안 미제출
 - 3회 추경안(변경) : 
    12,668,000
 [한강유역환경청
  수질총량관리과-13778
   (2020.10.28.)]</t>
    <phoneticPr fontId="2" type="noConversion"/>
  </si>
  <si>
    <r>
      <t xml:space="preserve">○ 국비추가
    내역조정 반영
 - 기정예산 : 0
 - 3회 추경안(당초) :   
    추경예산안 미제출
 - 3회 추경안(변경) : 
    138,861
</t>
    </r>
    <r>
      <rPr>
        <sz val="11"/>
        <rFont val="돋움"/>
        <family val="3"/>
        <charset val="129"/>
      </rPr>
      <t xml:space="preserve"> [중앙재난안전
   대책본부-2282
   (2020.09.11.)]
 [경기도
   자연재난과-21555
   (2020.10.16.)]</t>
    </r>
    <phoneticPr fontId="2" type="noConversion"/>
  </si>
  <si>
    <r>
      <t xml:space="preserve">○ 국비추가
    내역조정 반영
 - 기정예산 : 0
 - 3회 추경안(당초) :   
    추경예산안 미제출
 - 3회 추경안(변경) : 
    117,444
</t>
    </r>
    <r>
      <rPr>
        <sz val="11"/>
        <rFont val="돋움"/>
        <family val="3"/>
        <charset val="129"/>
      </rPr>
      <t xml:space="preserve"> [중앙재난안전
   대책본부-2282
   (2020.09.11.)]
 [경기도
   자연재난과-21555
   (2020.10.16.)]</t>
    </r>
    <phoneticPr fontId="2" type="noConversion"/>
  </si>
  <si>
    <t>○ 국비추가
    내역조정 반영
 - 기정예산 : 0
 - 3회 추경안(당초) :   
    추경예산안 미제출
 - 3회 추경안(변경) : 
    508,540
 [한강유역환경청
  수질총량관리과-12960
   (2020.10.07.)]</t>
    <phoneticPr fontId="2" type="noConversion"/>
  </si>
  <si>
    <t>○ 국비 가내시 입력
    오류 정정
 - '20년 예산 :
    42,000
 - '21년 예산안(당초) :   
    42,000
 - '21년 예산안(변경) : 
    50,000
 [환경부
  기획재정담당관-3355
  (2020.9.18.)]</t>
    <phoneticPr fontId="2" type="noConversion"/>
  </si>
  <si>
    <t>○ 국비 가내시 입력
    오류 정정
 - '20년 예산 :
    155,000
 - '21년 예산안(당초) :   
    155,000
 - '21년 예산안(변경) : 
    165,000
 [환경부
  기획재정담당관-3355
  (2020.9.18.)]</t>
    <phoneticPr fontId="2" type="noConversion"/>
  </si>
  <si>
    <t>○ 국비추가
    내역조정 반영
 - '20년 예산 :
    2,339,400
 - '21년 예산안(당초) :   
    997,469
 - '21년 예산안(변경) : 
    980,200
 [산업통상자원부
  에너지효율과-2129
   (2020.10.27.)]</t>
    <phoneticPr fontId="2" type="noConversion"/>
  </si>
  <si>
    <t>○ 하남시의 환경부
    국비 신청 취소 및
    국토교통부
    국비보조사업으로
    사업 추진함에
    따른 감액
 - '20년 예산 : 0
 - '21년 예산안(당초) :   
    301,000
 - '21년 예산안(변경) : 
    206,000
 [하남시
  도시개발과-8270
   (2020.10.19.)]</t>
    <phoneticPr fontId="2" type="noConversion"/>
  </si>
  <si>
    <t>○ 도시재생 뉴딜사업
    추가 선정에 따른
    도비매칭액 증가를
    반영하여
    도시재생특별회계
    전출금 증액
 - '20년 예산 :
    11,179,386
 - '21년 예산안(당초) :   
    17,380,938
 - '21년 예산안(변경) : 
    19,184,938
 [국토교통부
  도시재생정책과-3441
   (2020.11.06.)]</t>
    <phoneticPr fontId="2" type="noConversion"/>
  </si>
  <si>
    <t>○ 사업 효과성
    증대를 위한 증액
 - '20년 예산 : 25,000
 - '21년 예산안(당초) :   
    25,000
 - '21년 예산안(변경) : 
    50,000</t>
    <phoneticPr fontId="2" type="noConversion"/>
  </si>
  <si>
    <t>○ 국비 가내시 입력
    오류 정정
 - '20년 예산 :
    84,000
 - '21년 예산안(당초) :   
    84,000
 - '21년 예산안(변경) : 
    100,000
 [환경부
  기획재정담당관-3355
  (2020.9.18.)]</t>
    <phoneticPr fontId="2" type="noConversion"/>
  </si>
  <si>
    <t>○ 국비 가내시 입력
    오류 정정
 - '20년 예산 :
    113,000
 - '21년 예산안(당초) :   
    113,000
 - '21년 예산안(변경) : 
    115,000
 [환경부
  기획재정담당관-3355
  (2020.9.18.)]</t>
    <phoneticPr fontId="2" type="noConversion"/>
  </si>
  <si>
    <t>○ 국비 가내시 입력
    오류 정정
 - '20년 예산 :
    84,000
 - '21년 예산안(당초) :   
    84,000
 - '21년 예산안(변경) : 
    100,000
 [환경부
  기획재정담당관-3355
  (2020.9.18.)]</t>
    <phoneticPr fontId="2" type="noConversion"/>
  </si>
  <si>
    <t>○ 2050 기후변화 대응
    기본계획 수립
    (국비/직접) 사업에
    통합하여 수행
 - '20년 예산 : 0
 - '21년 예산안(당초) :   
    96,000
 - '21년 예산안(변경) : 
    0</t>
    <phoneticPr fontId="2" type="noConversion"/>
  </si>
  <si>
    <t>○ 사업 효과성
    재검토 필요
 - '20년 예산 : 0
 - '21년 예산안(당초) :   
    150,000
 - '21년 예산안(변경) : 
    0</t>
    <phoneticPr fontId="2" type="noConversion"/>
  </si>
  <si>
    <t>○ 국비추가
    내역조정 반영
 - '20년 예산 :
    2,754,300
 - '21년 예산안(당초) :   
    997,469
 - '21년 예산안(변경) : 
    980,200
 [산업통상자원부
  에너지효율과-2129
   (2020.10.27.)]</t>
    <phoneticPr fontId="2" type="noConversion"/>
  </si>
  <si>
    <t>○ 사업 신청 및
    도비 신청 취소
    (시흥시)
 - '20년 예산 :
    450,000
 - '21년 예산안(당초) :   
    150,000
 - '21년 예산안(변경) : 
    0
 [시흥시
  기업지원과-39418
   (2020.11.17.)]</t>
    <phoneticPr fontId="2" type="noConversion"/>
  </si>
  <si>
    <t>○ 에너지 사용 불편 등
    해소를 위한 증액
 - '20년 예산 :
    5,324,000
 - '21년 예산안(당초) :   
    4,620,000
 - '21년 예산안(변경) : 
    5,324,000</t>
    <phoneticPr fontId="2" type="noConversion"/>
  </si>
  <si>
    <t>○ 국비추가
    내역조정 반영
 - '20년 예산 :
    55,959,000
 - '21년 예산안(당초) :   
    69,546,000
 - '21년 예산안(변경) : 
    78,046,000
 [국토교통부
  도시재생정책과-3441
   (2020.11.06.)]</t>
    <phoneticPr fontId="2" type="noConversion"/>
  </si>
  <si>
    <t>○ 국비추가
    내역조정 반영
 - '20년 예산 :
    8,195,000
 - '21년 예산안(당초) :   
    5,310,000
 - '21년 예산안(변경) : 
    5,830,000
 [국토교통부
  도시재생정책과-3441
   (2020.11.06.)]</t>
    <phoneticPr fontId="2" type="noConversion"/>
  </si>
  <si>
    <t>○ 도시재생 뉴딜사업
    추가 선정에 따른
    도비매칭액 증가를
    반영하여 일반회계
    전입금 증액
 - '20년 예산 :
    11,179,386
 - '21년 예산안(당초) :   
    17,380,938
 - '21년 예산안(변경) : 
    19,184,938
 [국토교통부
  도시재생정책과-3441
   (2020.11.06.)]</t>
    <phoneticPr fontId="2" type="noConversion"/>
  </si>
  <si>
    <t>○ 국비추가
    내역조정 반영
 - '20년 예산 :
    67,150,800
 - '21년 예산안(당초) :   
    83,455,200
 - '21년 예산안(변경) : 
    93,655,200
 [국토교통부
  도시재생정책과-3441
   (2020.11.06.)]</t>
    <phoneticPr fontId="2" type="noConversion"/>
  </si>
  <si>
    <t>○ 국비추가
    내역조정 반영
 - '20년 예산 :
    9,834,000
 - '21년 예산안(당초) :   
    6,372,000
 - '21년 예산안(변경) : 
    6,996,000
 [국토교통부
  도시재생정책과-3441
   (2020.11.06.)]</t>
    <phoneticPr fontId="2" type="noConversion"/>
  </si>
  <si>
    <t>○ 국비 이자 반납액
    산출 시 계산된
    보조금 예치기간
    (일수) 착오내역
    조정 반영
 - 기정예산 :
    22,135
 - 3회 추경안(당초) :   
    26,403
 - 3회 추경안(변경) : 
    26,416</t>
    <phoneticPr fontId="2" type="noConversion"/>
  </si>
  <si>
    <t>○ 국도비 보조사업별
    하반기 정산 및
    시군 추경 반영 등
    세입내역 확정
    지연에 따른
    추가 제출
 - 기정예산 : 0
 - 3회 추경안(당초) :   
    296
 - 3회 추경안(변경) : 
    65,027</t>
    <phoneticPr fontId="2" type="noConversion"/>
  </si>
  <si>
    <t>○ 도비 보조비율 및
    금액 조정
  - 도비
     10,000천원 증액
  - 시군비
     10,000천원 감액
&lt;변경안&gt;
  도비 (7.5%)
  684,973천원
  시군비 (42.5%)
  3,881,517천원
 - '20년 예산 :
    5,368,476
 - '21년 예산안(당초) :   
    5,241,463
 - '21년 예산안(변경) : 
    5,251,463</t>
    <phoneticPr fontId="2" type="noConversion"/>
  </si>
  <si>
    <t>2021년도 경기도
예산안 및 기금운용계획안 수정(안)</t>
    <phoneticPr fontId="2" type="noConversion"/>
  </si>
  <si>
    <t>○ 국도비 보조사업별
    하반기 정산 및
    시군 추경 반영 등
    세입내역 확정
    지연에 따른
    추가 제출
 - 기정예산 : 0
 - 3회 추경안(당초) :   
    추경예산안 미제출
 - 3회 추경안(변경) : 
    524,336</t>
    <phoneticPr fontId="2" type="noConversion"/>
  </si>
  <si>
    <t>○ 전산 입력 오류로
    인한 예산 조정
 - 기정예산 : 35
 - 3회 추경안(당초) :   
    2,426
 - 3회 추경안(변경) : 
    2,461</t>
    <phoneticPr fontId="2" type="noConversion"/>
  </si>
  <si>
    <t>제3차 경기도 기후변화 적응대책 세부시행계획 수립(자체/직접)
- 제3차 경기도 기후변화 적응대책 세부시행계획 수립</t>
    <phoneticPr fontId="2" type="noConversion"/>
  </si>
  <si>
    <t>그린뉴딜 인력양성 교육사업(자체/직접)
- 그린뉴딜 인력양성 교육사업</t>
    <phoneticPr fontId="2" type="noConversion"/>
  </si>
  <si>
    <t>○ 에너지 사용 불편 등
    해소를 위한 증액
 - '20년 예산 :
    4,285,600
 - '21년 예산안(당초) :   
    3,200,000
 - '21년 예산안(변경) : 
    4,285,600</t>
    <phoneticPr fontId="2" type="noConversion"/>
  </si>
  <si>
    <t>도시가스 배관망 지원사업(자체/지원)
- 도시가스 배관망 지원사업</t>
    <phoneticPr fontId="2" type="noConversion"/>
  </si>
  <si>
    <t>○ 도비보조율 2% 에서
    7.5% 로 상향
  - 도비
     18,214,586천원 증
  - 시군비
     18,214,586천원 감
 - '20년 예산 :
    203,478,864
 - '21년 예산안(당초) :   
    197,352,132
 - '21년 예산안(변경) : 
    215,566,718</t>
    <phoneticPr fontId="2" type="noConversion"/>
  </si>
  <si>
    <t>보증기간 경과장치 성능유지관리(국비/지원)
- 보증기간 경과장치 성능유지관리</t>
    <phoneticPr fontId="2" type="noConversion"/>
  </si>
  <si>
    <t>○ 도비보조율 5% 에서
    7.5% 로 상향
  - 도비
     50,764천원 증액
  - 시군비
     50,764천원 감액
 - '20년 예산 :
    1,138,398
 - '21년 예산안(당초) :   
    1,223,376
 - '21년 예산안(변경) : 
    1,274,140</t>
    <phoneticPr fontId="2" type="noConversion"/>
  </si>
  <si>
    <t>전기자동차 충전인프라 구축(자체/직접)
- 전기자동차 충전인프라 구축</t>
    <phoneticPr fontId="2" type="noConversion"/>
  </si>
  <si>
    <t>○ 전기자동차
    충전인프라의
    적극적인 확대 필요
 - '20년 예산 :
    3,000,000
 - '21년 예산안(당초) :   
    1,194,000
 - '21년 예산안(변경) : 
    2,194,000</t>
    <phoneticPr fontId="2" type="noConversion"/>
  </si>
  <si>
    <t>○ 2020년도 예산액
    수준으로 조정
 - '20년 예산 :
    1,500,000
 - '21년 예산안(당초) :   
    955,000
 - '21년 예산안(변경) : 
    1,500,000</t>
    <phoneticPr fontId="2" type="noConversion"/>
  </si>
  <si>
    <t>슬레이트 처리 및 개량 지원(국비/지원)
- 석면슬레이트 지붕 철거 및 개량지원</t>
    <phoneticPr fontId="2" type="noConversion"/>
  </si>
  <si>
    <t>경기도 빈집 활용 시범사업(자체/직접)
- 경기도 빈집 활용 시범사업</t>
    <phoneticPr fontId="2" type="noConversion"/>
  </si>
  <si>
    <t>도금고 예치
- 도금고 예치금</t>
    <phoneticPr fontId="2" type="noConversion"/>
  </si>
  <si>
    <t>○ 경기도 빈집 활용
    시범사업(자체/직접)
    1,500,000천원
    증액에 따른
    도금고 예치금 감액
 - '20년 지출액 :
    21,240,362
 - '21년 지출계획안
    (당초) :   
    13,140,955
 - '21년 지출계획안
    (변경) : 
    11,640,955</t>
    <phoneticPr fontId="2" type="noConversion"/>
  </si>
  <si>
    <t>○ 사업 효과성
    증대를 위한 증액
 - '20년 지출액 : 0
 - '21년 지출계획안
    (당초) :   
    5,000,000
 - '21년 지출계획안
    (변경) : 
    6,500,000</t>
    <phoneticPr fontId="2" type="noConversion"/>
  </si>
  <si>
    <t>축산산림국</t>
    <phoneticPr fontId="2" type="noConversion"/>
  </si>
  <si>
    <t>공원녹지과</t>
    <phoneticPr fontId="2" type="noConversion"/>
  </si>
  <si>
    <t>지자체 도시숲 조성(전환)(자체/지원)
- 학교숲 조성</t>
    <phoneticPr fontId="2" type="noConversion"/>
  </si>
  <si>
    <t>○ 사업량 확대 필요
 - '20년 예산 :
    330,000
 - '21년 예산안(당초) :   
    420,000
 - '21년 예산안(변경) : 
    540,000</t>
    <phoneticPr fontId="2" type="noConversion"/>
  </si>
  <si>
    <t>○ 사업 정산 결과 및
     사업 추진 내용을
     파악한 후
     추경예산에 반영
 - '20년 예산 :
     384,000
 - '21년 예산안(당초) :   
    374,000
 - '21년 예산안(변경) : 
    187,000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</si>
</sst>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&quot;?#,##0;\-&quot;&quot;?&quot;#,##0"/>
    <numFmt numFmtId="178" formatCode="&quot;?#,##0.00;\-&quot;&quot;?&quot;#,##0.00"/>
    <numFmt numFmtId="179" formatCode="&quot;RM&quot;#,##0.00_);[Red]&quot;₩&quot;\!\(&quot;RM&quot;#,##0.00&quot;₩&quot;\!\)"/>
    <numFmt numFmtId="180" formatCode="#,##0.00&quot;₩&quot;\!\ &quot;F&quot;;[Red]&quot;₩&quot;\!\-#,##0.00&quot;₩&quot;\!\ &quot;F&quot;"/>
    <numFmt numFmtId="181" formatCode="#,##0_ ;[Red]\-#,##0\ "/>
    <numFmt numFmtId="182" formatCode="#,##0_ 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8"/>
      <name val="굴림체"/>
      <family val="3"/>
      <charset val="129"/>
    </font>
    <font>
      <sz val="12"/>
      <name val="돋움"/>
      <family val="3"/>
      <charset val="129"/>
    </font>
    <font>
      <b/>
      <sz val="13"/>
      <color indexed="12"/>
      <name val="굴림체"/>
      <family val="3"/>
      <charset val="129"/>
    </font>
    <font>
      <b/>
      <sz val="18"/>
      <name val="굴림"/>
      <family val="3"/>
      <charset val="129"/>
    </font>
    <font>
      <b/>
      <sz val="12"/>
      <name val="궁서체"/>
      <family val="1"/>
      <charset val="129"/>
    </font>
    <font>
      <b/>
      <sz val="13"/>
      <name val="궁서체"/>
      <family val="1"/>
      <charset val="129"/>
    </font>
    <font>
      <b/>
      <sz val="22"/>
      <color indexed="12"/>
      <name val="HY견명조"/>
      <family val="1"/>
      <charset val="129"/>
    </font>
    <font>
      <b/>
      <sz val="15"/>
      <color indexed="8"/>
      <name val="휴먼명조,한컴돋움"/>
      <family val="3"/>
      <charset val="129"/>
    </font>
    <font>
      <sz val="32"/>
      <color indexed="12"/>
      <name val="HY견명조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  <font>
      <b/>
      <sz val="12"/>
      <name val="돋움"/>
      <family val="3"/>
      <charset val="129"/>
    </font>
    <font>
      <b/>
      <sz val="14"/>
      <name val="HY헤드라인M"/>
      <family val="1"/>
      <charset val="129"/>
    </font>
    <font>
      <b/>
      <sz val="24"/>
      <name val="굴림"/>
      <family val="3"/>
      <charset val="129"/>
    </font>
    <font>
      <b/>
      <sz val="14"/>
      <name val="돋움"/>
      <family val="3"/>
      <charset val="129"/>
    </font>
    <font>
      <sz val="10"/>
      <name val="바탕체"/>
      <family val="1"/>
      <charset val="129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돋움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3"/>
      <name val="HY헤드라인M"/>
      <family val="1"/>
      <charset val="129"/>
    </font>
    <font>
      <sz val="15"/>
      <color indexed="12"/>
      <name val="HY헤드라인M"/>
      <family val="1"/>
      <charset val="129"/>
    </font>
    <font>
      <sz val="11"/>
      <color rgb="FF000000"/>
      <name val="돋움"/>
      <family val="3"/>
      <charset val="129"/>
    </font>
    <font>
      <sz val="12"/>
      <name val="맑은 고딕 Semilight"/>
      <family val="3"/>
      <charset val="129"/>
    </font>
    <font>
      <b/>
      <sz val="21"/>
      <color indexed="12"/>
      <name val="HY견명조"/>
      <family val="1"/>
      <charset val="129"/>
    </font>
    <font>
      <sz val="11"/>
      <color rgb="FFFF0000"/>
      <name val="돋움"/>
      <family val="3"/>
      <charset val="129"/>
    </font>
    <font>
      <b/>
      <sz val="12"/>
      <color rgb="FF0000FF"/>
      <name val="새굴림"/>
      <family val="1"/>
      <charset val="129"/>
    </font>
    <font>
      <b/>
      <sz val="12"/>
      <color rgb="FFFFFF00"/>
      <name val="새굴림"/>
      <family val="1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20" borderId="9" applyNumberFormat="0" applyAlignment="0" applyProtection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179" fontId="1" fillId="0" borderId="0" applyFont="0" applyFill="0" applyBorder="0" applyAlignment="0" applyProtection="0"/>
    <xf numFmtId="38" fontId="37" fillId="20" borderId="0" applyNumberFormat="0" applyBorder="0" applyAlignment="0" applyProtection="0"/>
    <xf numFmtId="0" fontId="38" fillId="0" borderId="11" applyNumberFormat="0" applyAlignment="0" applyProtection="0">
      <alignment horizontal="left" vertical="center"/>
    </xf>
    <xf numFmtId="0" fontId="38" fillId="0" borderId="12">
      <alignment horizontal="left" vertical="center"/>
    </xf>
    <xf numFmtId="10" fontId="37" fillId="21" borderId="10" applyNumberFormat="0" applyBorder="0" applyAlignment="0" applyProtection="0"/>
    <xf numFmtId="179" fontId="1" fillId="0" borderId="0"/>
    <xf numFmtId="0" fontId="39" fillId="0" borderId="0"/>
    <xf numFmtId="10" fontId="39" fillId="0" borderId="0" applyFont="0" applyFill="0" applyBorder="0" applyAlignment="0" applyProtection="0"/>
    <xf numFmtId="9" fontId="40" fillId="0" borderId="0" applyFont="0" applyFill="0" applyAlignment="0" applyProtection="0"/>
    <xf numFmtId="0" fontId="41" fillId="0" borderId="0"/>
    <xf numFmtId="176" fontId="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0" fillId="0" borderId="0" applyNumberFormat="0" applyBorder="0" applyProtection="0"/>
    <xf numFmtId="0" fontId="40" fillId="0" borderId="0" applyNumberFormat="0" applyBorder="0" applyProtection="0"/>
    <xf numFmtId="17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ill="0" applyAlignment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NumberFormat="1" applyAlignment="1">
      <alignment horizontal="centerContinuous"/>
    </xf>
    <xf numFmtId="0" fontId="11" fillId="0" borderId="0" xfId="0" applyNumberFormat="1" applyFont="1" applyAlignment="1">
      <alignment horizontal="centerContinuous"/>
    </xf>
    <xf numFmtId="0" fontId="12" fillId="0" borderId="0" xfId="0" applyNumberFormat="1" applyFont="1" applyAlignment="1">
      <alignment horizontal="centerContinuous"/>
    </xf>
    <xf numFmtId="0" fontId="3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0" fillId="25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2" fillId="22" borderId="10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3" fillId="24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2" fillId="22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 wrapText="1"/>
    </xf>
    <xf numFmtId="0" fontId="32" fillId="22" borderId="10" xfId="0" applyFont="1" applyFill="1" applyBorder="1" applyAlignment="1">
      <alignment horizontal="center" vertical="center"/>
    </xf>
    <xf numFmtId="0" fontId="44" fillId="24" borderId="10" xfId="0" applyFont="1" applyFill="1" applyBorder="1" applyAlignment="1">
      <alignment horizontal="center" vertical="center" shrinkToFit="1"/>
    </xf>
    <xf numFmtId="0" fontId="35" fillId="26" borderId="10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32" fillId="22" borderId="10" xfId="0" applyFont="1" applyFill="1" applyBorder="1" applyAlignment="1">
      <alignment horizontal="center" vertical="center"/>
    </xf>
    <xf numFmtId="181" fontId="5" fillId="0" borderId="10" xfId="0" applyNumberFormat="1" applyFont="1" applyBorder="1" applyAlignment="1">
      <alignment horizontal="right" vertical="center" wrapText="1"/>
    </xf>
    <xf numFmtId="181" fontId="5" fillId="25" borderId="10" xfId="0" applyNumberFormat="1" applyFont="1" applyFill="1" applyBorder="1" applyAlignment="1">
      <alignment horizontal="right" vertical="center" shrinkToFit="1"/>
    </xf>
    <xf numFmtId="181" fontId="35" fillId="26" borderId="10" xfId="0" applyNumberFormat="1" applyFont="1" applyFill="1" applyBorder="1" applyAlignment="1">
      <alignment horizontal="right" vertical="center"/>
    </xf>
    <xf numFmtId="181" fontId="35" fillId="24" borderId="10" xfId="0" applyNumberFormat="1" applyFont="1" applyFill="1" applyBorder="1" applyAlignment="1">
      <alignment horizontal="right" vertical="center"/>
    </xf>
    <xf numFmtId="181" fontId="35" fillId="24" borderId="10" xfId="0" applyNumberFormat="1" applyFont="1" applyFill="1" applyBorder="1" applyAlignment="1">
      <alignment horizontal="right" vertical="center" shrinkToFit="1"/>
    </xf>
    <xf numFmtId="181" fontId="32" fillId="26" borderId="10" xfId="0" applyNumberFormat="1" applyFont="1" applyFill="1" applyBorder="1" applyAlignment="1">
      <alignment horizontal="right" vertical="center"/>
    </xf>
    <xf numFmtId="182" fontId="46" fillId="0" borderId="10" xfId="0" applyNumberFormat="1" applyFont="1" applyBorder="1" applyAlignment="1">
      <alignment horizontal="left" vertical="center" wrapText="1" indent="1"/>
    </xf>
    <xf numFmtId="0" fontId="32" fillId="22" borderId="10" xfId="0" applyFont="1" applyFill="1" applyBorder="1" applyAlignment="1">
      <alignment horizontal="center" vertical="center"/>
    </xf>
    <xf numFmtId="0" fontId="48" fillId="0" borderId="0" xfId="0" applyNumberFormat="1" applyFont="1" applyAlignment="1">
      <alignment horizontal="centerContinuous" wrapText="1"/>
    </xf>
    <xf numFmtId="0" fontId="5" fillId="0" borderId="10" xfId="0" quotePrefix="1" applyFont="1" applyBorder="1" applyAlignment="1">
      <alignment horizontal="justify" vertical="center" wrapText="1"/>
    </xf>
    <xf numFmtId="0" fontId="50" fillId="25" borderId="0" xfId="0" applyFont="1" applyFill="1" applyAlignment="1">
      <alignment vertical="center" wrapText="1"/>
    </xf>
    <xf numFmtId="182" fontId="0" fillId="0" borderId="10" xfId="0" applyNumberFormat="1" applyFont="1" applyBorder="1" applyAlignment="1">
      <alignment horizontal="left" vertical="center" wrapText="1" indent="1"/>
    </xf>
    <xf numFmtId="0" fontId="51" fillId="25" borderId="0" xfId="0" applyFont="1" applyFill="1" applyAlignment="1">
      <alignment vertical="center" wrapText="1"/>
    </xf>
    <xf numFmtId="0" fontId="0" fillId="27" borderId="10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justify" vertical="center" wrapText="1"/>
    </xf>
    <xf numFmtId="181" fontId="5" fillId="27" borderId="10" xfId="0" applyNumberFormat="1" applyFont="1" applyFill="1" applyBorder="1" applyAlignment="1">
      <alignment horizontal="right" vertical="center" shrinkToFit="1"/>
    </xf>
    <xf numFmtId="181" fontId="5" fillId="27" borderId="10" xfId="0" applyNumberFormat="1" applyFont="1" applyFill="1" applyBorder="1" applyAlignment="1">
      <alignment horizontal="right" vertical="center" wrapText="1"/>
    </xf>
    <xf numFmtId="182" fontId="46" fillId="27" borderId="10" xfId="0" applyNumberFormat="1" applyFont="1" applyFill="1" applyBorder="1" applyAlignment="1">
      <alignment horizontal="left" vertical="center" wrapText="1" indent="1"/>
    </xf>
    <xf numFmtId="181" fontId="32" fillId="24" borderId="10" xfId="0" applyNumberFormat="1" applyFont="1" applyFill="1" applyBorder="1" applyAlignment="1">
      <alignment horizontal="right" vertical="center" shrinkToFit="1"/>
    </xf>
    <xf numFmtId="181" fontId="32" fillId="24" borderId="10" xfId="0" applyNumberFormat="1" applyFont="1" applyFill="1" applyBorder="1" applyAlignment="1">
      <alignment horizontal="right" vertical="center" wrapText="1"/>
    </xf>
    <xf numFmtId="0" fontId="0" fillId="25" borderId="10" xfId="0" applyFont="1" applyFill="1" applyBorder="1" applyAlignment="1">
      <alignment horizontal="center" vertical="center" wrapText="1"/>
    </xf>
    <xf numFmtId="0" fontId="5" fillId="25" borderId="10" xfId="0" applyFont="1" applyFill="1" applyBorder="1" applyAlignment="1">
      <alignment horizontal="justify" vertical="center" wrapText="1"/>
    </xf>
    <xf numFmtId="181" fontId="5" fillId="25" borderId="10" xfId="0" applyNumberFormat="1" applyFont="1" applyFill="1" applyBorder="1" applyAlignment="1">
      <alignment horizontal="right" vertical="center" wrapText="1"/>
    </xf>
    <xf numFmtId="182" fontId="0" fillId="25" borderId="10" xfId="0" applyNumberFormat="1" applyFont="1" applyFill="1" applyBorder="1" applyAlignment="1">
      <alignment horizontal="left" vertical="center" wrapText="1" indent="1"/>
    </xf>
    <xf numFmtId="0" fontId="34" fillId="0" borderId="0" xfId="0" applyFont="1" applyAlignment="1">
      <alignment horizontal="center" vertical="center" wrapText="1"/>
    </xf>
    <xf numFmtId="0" fontId="32" fillId="22" borderId="10" xfId="0" applyFont="1" applyFill="1" applyBorder="1" applyAlignment="1">
      <alignment horizontal="center" vertical="center"/>
    </xf>
    <xf numFmtId="0" fontId="5" fillId="0" borderId="10" xfId="0" applyFont="1" applyBorder="1"/>
    <xf numFmtId="0" fontId="32" fillId="2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10" fillId="0" borderId="0" xfId="0" applyNumberFormat="1" applyFont="1" applyAlignment="1">
      <alignment horizontal="center" wrapText="1"/>
    </xf>
    <xf numFmtId="0" fontId="0" fillId="0" borderId="0" xfId="0" applyAlignment="1"/>
  </cellXfs>
  <cellStyles count="66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Comma [0]_ SG&amp;A Bridge " xfId="43"/>
    <cellStyle name="Comma_ SG&amp;A Bridge " xfId="44"/>
    <cellStyle name="Currency [0]_ SG&amp;A Bridge " xfId="45"/>
    <cellStyle name="Currency_ SG&amp;A Bridge " xfId="46"/>
    <cellStyle name="Grey" xfId="47"/>
    <cellStyle name="Header1" xfId="48"/>
    <cellStyle name="Header2" xfId="49"/>
    <cellStyle name="Input [yellow]" xfId="50"/>
    <cellStyle name="Normal - Style1" xfId="51"/>
    <cellStyle name="Normal_ SG&amp;A Bridge " xfId="52"/>
    <cellStyle name="Percent [2]" xfId="53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백분율 2" xfId="54"/>
    <cellStyle name="보통 2" xfId="29"/>
    <cellStyle name="뷭?_BOOKSHIP" xfId="55"/>
    <cellStyle name="설명 텍스트 2" xfId="30"/>
    <cellStyle name="셀 확인 2" xfId="31"/>
    <cellStyle name="쉼표 [0] 10" xfId="42"/>
    <cellStyle name="쉼표 [0] 10 2" xfId="56"/>
    <cellStyle name="쉼표 [0] 10 3" xfId="57"/>
    <cellStyle name="쉼표 [0] 2" xfId="58"/>
    <cellStyle name="쉼표 [0] 2 2 2" xfId="59"/>
    <cellStyle name="쉼표 [0] 2 3" xfId="60"/>
    <cellStyle name="쉼표 [0] 2 3 2" xfId="61"/>
    <cellStyle name="쉼표 [0] 4" xfId="62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콤마 [0]_1202" xfId="63"/>
    <cellStyle name="콤마_1202" xfId="64"/>
    <cellStyle name="표준" xfId="0" builtinId="0"/>
    <cellStyle name="표준 2 2" xfId="65"/>
  </cellStyles>
  <dxfs count="0"/>
  <tableStyles count="0" defaultTableStyle="TableStyleMedium9" defaultPivotStyle="PivotStyleLight16"/>
  <colors>
    <mruColors>
      <color rgb="FFFFFF99"/>
      <color rgb="FF0000FF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15</xdr:row>
      <xdr:rowOff>85725</xdr:rowOff>
    </xdr:from>
    <xdr:to>
      <xdr:col>4</xdr:col>
      <xdr:colOff>485775</xdr:colOff>
      <xdr:row>20</xdr:row>
      <xdr:rowOff>104775</xdr:rowOff>
    </xdr:to>
    <xdr:pic>
      <xdr:nvPicPr>
        <xdr:cNvPr id="2" name="_x269693864" descr="EMB000013f00a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019550"/>
          <a:ext cx="9810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15</xdr:row>
      <xdr:rowOff>85725</xdr:rowOff>
    </xdr:from>
    <xdr:to>
      <xdr:col>4</xdr:col>
      <xdr:colOff>485775</xdr:colOff>
      <xdr:row>20</xdr:row>
      <xdr:rowOff>104775</xdr:rowOff>
    </xdr:to>
    <xdr:pic>
      <xdr:nvPicPr>
        <xdr:cNvPr id="2" name="_x269693864" descr="EMB000013f00a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362450"/>
          <a:ext cx="9810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K7" sqref="K7"/>
    </sheetView>
  </sheetViews>
  <sheetFormatPr defaultRowHeight="13.5"/>
  <cols>
    <col min="8" max="8" width="13.5546875" customWidth="1"/>
  </cols>
  <sheetData>
    <row r="1" spans="1:8" ht="27" customHeight="1"/>
    <row r="2" spans="1:8" ht="27" customHeight="1"/>
    <row r="3" spans="1:8" ht="27" customHeight="1"/>
    <row r="4" spans="1:8" ht="27" customHeight="1"/>
    <row r="5" spans="1:8" ht="14.25">
      <c r="A5" s="3"/>
      <c r="B5" s="4"/>
      <c r="C5" s="4"/>
      <c r="D5" s="4"/>
      <c r="E5" s="4"/>
      <c r="F5" s="4"/>
      <c r="G5" s="4"/>
      <c r="H5" s="4"/>
    </row>
    <row r="6" spans="1:8" ht="16.5">
      <c r="A6" s="5"/>
      <c r="B6" s="6"/>
      <c r="C6" s="6"/>
      <c r="D6" s="6"/>
      <c r="E6" s="6"/>
      <c r="F6" s="6"/>
      <c r="G6" s="6"/>
      <c r="H6" s="6"/>
    </row>
    <row r="7" spans="1:8" ht="26.25">
      <c r="A7" s="38" t="s">
        <v>25</v>
      </c>
      <c r="B7" s="7"/>
      <c r="C7" s="7"/>
      <c r="D7" s="7"/>
      <c r="E7" s="7"/>
      <c r="F7" s="7"/>
      <c r="G7" s="7"/>
      <c r="H7" s="7"/>
    </row>
    <row r="8" spans="1:8" ht="19.5">
      <c r="A8" s="8"/>
      <c r="B8" s="7"/>
      <c r="C8" s="7"/>
      <c r="D8" s="7"/>
      <c r="E8" s="7"/>
      <c r="F8" s="7"/>
      <c r="G8" s="7"/>
      <c r="H8" s="7"/>
    </row>
    <row r="9" spans="1:8" ht="19.5">
      <c r="A9" s="8"/>
      <c r="B9" s="7"/>
      <c r="C9" s="7"/>
      <c r="D9" s="7"/>
      <c r="E9" s="7"/>
      <c r="F9" s="7"/>
      <c r="G9" s="7"/>
      <c r="H9" s="7"/>
    </row>
    <row r="10" spans="1:8" ht="19.5">
      <c r="A10" s="8"/>
      <c r="B10" s="7"/>
      <c r="C10" s="7"/>
      <c r="D10" s="7"/>
      <c r="E10" s="7"/>
      <c r="F10" s="7"/>
      <c r="G10" s="7"/>
      <c r="H10" s="7"/>
    </row>
    <row r="11" spans="1:8" ht="19.5">
      <c r="A11" s="8"/>
      <c r="B11" s="7"/>
      <c r="C11" s="7"/>
      <c r="D11" s="7"/>
      <c r="E11" s="7"/>
      <c r="F11" s="7"/>
      <c r="G11" s="7"/>
      <c r="H11" s="7"/>
    </row>
    <row r="12" spans="1:8" ht="19.5">
      <c r="A12" s="8"/>
      <c r="B12" s="7"/>
      <c r="C12" s="7"/>
      <c r="D12" s="7"/>
      <c r="E12" s="7"/>
      <c r="F12" s="7"/>
      <c r="G12" s="7"/>
      <c r="H12" s="7"/>
    </row>
    <row r="13" spans="1:8" ht="19.5">
      <c r="A13" s="8"/>
      <c r="B13" s="7"/>
      <c r="C13" s="7"/>
      <c r="D13" s="7"/>
      <c r="E13" s="7"/>
      <c r="F13" s="7"/>
      <c r="G13" s="7"/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A30" s="7"/>
      <c r="B30" s="7"/>
      <c r="C30" s="7"/>
      <c r="D30" s="7"/>
      <c r="E30" s="7"/>
      <c r="F30" s="7"/>
      <c r="G30" s="7"/>
      <c r="H30" s="7"/>
    </row>
    <row r="31" spans="1:8">
      <c r="A31" s="7"/>
      <c r="B31" s="7"/>
      <c r="C31" s="7"/>
      <c r="D31" s="7"/>
      <c r="E31" s="7"/>
      <c r="F31" s="7"/>
      <c r="G31" s="7"/>
      <c r="H31" s="7"/>
    </row>
    <row r="32" spans="1:8">
      <c r="A32" s="7"/>
      <c r="B32" s="7"/>
      <c r="C32" s="7"/>
      <c r="D32" s="7"/>
      <c r="E32" s="7"/>
      <c r="F32" s="7"/>
      <c r="G32" s="7"/>
      <c r="H32" s="7"/>
    </row>
    <row r="33" spans="1:8">
      <c r="A33" s="7"/>
      <c r="B33" s="7"/>
      <c r="C33" s="7"/>
      <c r="D33" s="7"/>
      <c r="E33" s="7"/>
      <c r="F33" s="7"/>
      <c r="G33" s="7"/>
      <c r="H33" s="7"/>
    </row>
    <row r="34" spans="1:8">
      <c r="A34" s="7"/>
      <c r="B34" s="7"/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  <row r="37" spans="1:8" ht="40.5">
      <c r="A37" s="9" t="s">
        <v>1</v>
      </c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  <row r="40" spans="1:8">
      <c r="A40" s="7"/>
      <c r="B40" s="7"/>
      <c r="C40" s="7"/>
      <c r="D40" s="7"/>
      <c r="E40" s="7"/>
      <c r="F40" s="7"/>
      <c r="G40" s="7"/>
      <c r="H40" s="7"/>
    </row>
  </sheetData>
  <phoneticPr fontId="2" type="noConversion"/>
  <pageMargins left="0.52" right="0.63" top="1" bottom="1" header="0.5" footer="0.5"/>
  <pageSetup paperSize="9" orientation="portrait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2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E6" sqref="E6"/>
    </sheetView>
  </sheetViews>
  <sheetFormatPr defaultRowHeight="13.5"/>
  <cols>
    <col min="1" max="1" width="12.6640625" style="1" customWidth="1"/>
    <col min="2" max="2" width="29.6640625" style="1" customWidth="1"/>
    <col min="3" max="3" width="13.88671875" style="1" customWidth="1"/>
    <col min="4" max="4" width="11.33203125" style="1" customWidth="1"/>
    <col min="5" max="5" width="14.33203125" style="1" bestFit="1" customWidth="1"/>
    <col min="6" max="6" width="15.6640625" style="1" bestFit="1" customWidth="1"/>
    <col min="7" max="7" width="21.33203125" style="13" customWidth="1"/>
    <col min="8" max="16384" width="8.88671875" style="1"/>
  </cols>
  <sheetData>
    <row r="1" spans="1:7" ht="35.25" customHeight="1">
      <c r="A1" s="54" t="s">
        <v>20</v>
      </c>
      <c r="B1" s="54"/>
      <c r="C1" s="54"/>
      <c r="D1" s="54"/>
      <c r="E1" s="54"/>
      <c r="F1" s="54"/>
      <c r="G1" s="54"/>
    </row>
    <row r="2" spans="1:7" s="18" customFormat="1" ht="11.25" customHeight="1">
      <c r="A2" s="54"/>
      <c r="B2" s="54"/>
      <c r="C2" s="54"/>
      <c r="D2" s="54"/>
      <c r="E2" s="54"/>
      <c r="F2" s="54"/>
      <c r="G2" s="54"/>
    </row>
    <row r="3" spans="1:7" ht="22.5" customHeight="1">
      <c r="A3" s="28" t="s">
        <v>14</v>
      </c>
      <c r="B3" s="16"/>
      <c r="C3" s="16"/>
      <c r="D3" s="2"/>
      <c r="E3" s="2"/>
      <c r="F3" s="2"/>
    </row>
    <row r="4" spans="1:7">
      <c r="G4" s="13" t="s">
        <v>0</v>
      </c>
    </row>
    <row r="5" spans="1:7" s="10" customFormat="1" ht="30.75" customHeight="1">
      <c r="A5" s="55" t="s">
        <v>2</v>
      </c>
      <c r="B5" s="55" t="s">
        <v>3</v>
      </c>
      <c r="C5" s="57" t="s">
        <v>22</v>
      </c>
      <c r="D5" s="57" t="s">
        <v>6</v>
      </c>
      <c r="E5" s="57"/>
      <c r="F5" s="57" t="s">
        <v>7</v>
      </c>
      <c r="G5" s="57" t="s">
        <v>126</v>
      </c>
    </row>
    <row r="6" spans="1:7" s="10" customFormat="1" ht="30.75" customHeight="1">
      <c r="A6" s="56"/>
      <c r="B6" s="55"/>
      <c r="C6" s="55"/>
      <c r="D6" s="25" t="s">
        <v>4</v>
      </c>
      <c r="E6" s="25" t="s">
        <v>5</v>
      </c>
      <c r="F6" s="57"/>
      <c r="G6" s="58"/>
    </row>
    <row r="7" spans="1:7" s="10" customFormat="1" ht="46.5" customHeight="1">
      <c r="A7" s="27" t="s">
        <v>8</v>
      </c>
      <c r="B7" s="27"/>
      <c r="C7" s="32">
        <f>SUM(C8)</f>
        <v>89827200</v>
      </c>
      <c r="D7" s="32">
        <f t="shared" ref="D7:F7" si="0">SUM(D8)</f>
        <v>0</v>
      </c>
      <c r="E7" s="32">
        <f t="shared" si="0"/>
        <v>10824000</v>
      </c>
      <c r="F7" s="32">
        <f t="shared" si="0"/>
        <v>100651200</v>
      </c>
      <c r="G7" s="35">
        <f>D7+E7</f>
        <v>10824000</v>
      </c>
    </row>
    <row r="8" spans="1:7" s="12" customFormat="1" ht="47.25" customHeight="1">
      <c r="A8" s="26" t="s">
        <v>12</v>
      </c>
      <c r="B8" s="26" t="s">
        <v>107</v>
      </c>
      <c r="C8" s="33">
        <f>SUM(C9:C10)</f>
        <v>89827200</v>
      </c>
      <c r="D8" s="33">
        <f>SUM(D9:D10)</f>
        <v>0</v>
      </c>
      <c r="E8" s="33">
        <f>SUM(E9:E10)</f>
        <v>10824000</v>
      </c>
      <c r="F8" s="33">
        <f>SUM(F9:F10)</f>
        <v>100651200</v>
      </c>
      <c r="G8" s="49">
        <f>D8+E8</f>
        <v>10824000</v>
      </c>
    </row>
    <row r="9" spans="1:7" s="10" customFormat="1" ht="173.25" customHeight="1">
      <c r="A9" s="24" t="s">
        <v>35</v>
      </c>
      <c r="B9" s="23" t="s">
        <v>110</v>
      </c>
      <c r="C9" s="31">
        <v>83455200</v>
      </c>
      <c r="D9" s="31"/>
      <c r="E9" s="31">
        <v>10200000</v>
      </c>
      <c r="F9" s="30">
        <f t="shared" ref="F9:F10" si="1">C9+D9+E9</f>
        <v>93655200</v>
      </c>
      <c r="G9" s="36" t="s">
        <v>180</v>
      </c>
    </row>
    <row r="10" spans="1:7" s="10" customFormat="1" ht="173.25" customHeight="1">
      <c r="A10" s="24" t="s">
        <v>35</v>
      </c>
      <c r="B10" s="23" t="s">
        <v>111</v>
      </c>
      <c r="C10" s="31">
        <v>6372000</v>
      </c>
      <c r="D10" s="31"/>
      <c r="E10" s="31">
        <v>624000</v>
      </c>
      <c r="F10" s="30">
        <f t="shared" si="1"/>
        <v>6996000</v>
      </c>
      <c r="G10" s="36" t="s">
        <v>181</v>
      </c>
    </row>
    <row r="11" spans="1:7" ht="14.25">
      <c r="A11" s="11"/>
      <c r="B11" s="11"/>
      <c r="C11" s="11"/>
      <c r="D11" s="11"/>
      <c r="E11" s="11"/>
      <c r="F11" s="11"/>
      <c r="G11" s="14"/>
    </row>
    <row r="12" spans="1:7" ht="14.25">
      <c r="A12" s="11"/>
      <c r="B12" s="11"/>
      <c r="C12" s="11"/>
      <c r="D12" s="11"/>
      <c r="E12" s="11"/>
      <c r="F12" s="11"/>
      <c r="G12" s="14"/>
    </row>
    <row r="13" spans="1:7" ht="14.25">
      <c r="A13" s="11"/>
      <c r="B13" s="11"/>
      <c r="C13" s="11"/>
      <c r="D13" s="11"/>
      <c r="E13" s="11"/>
      <c r="F13" s="11"/>
      <c r="G13" s="14"/>
    </row>
    <row r="14" spans="1:7" ht="14.25">
      <c r="A14" s="11"/>
      <c r="B14" s="11"/>
      <c r="C14" s="11"/>
      <c r="D14" s="11"/>
      <c r="E14" s="11"/>
      <c r="F14" s="11"/>
      <c r="G14" s="14"/>
    </row>
    <row r="15" spans="1:7" ht="14.25">
      <c r="A15" s="11"/>
      <c r="B15" s="11"/>
      <c r="C15" s="11"/>
      <c r="D15" s="11"/>
      <c r="E15" s="11"/>
      <c r="F15" s="11"/>
      <c r="G15" s="14"/>
    </row>
    <row r="16" spans="1:7" ht="14.25">
      <c r="A16" s="11"/>
      <c r="B16" s="11"/>
      <c r="C16" s="11"/>
      <c r="D16" s="11"/>
      <c r="E16" s="11"/>
      <c r="F16" s="11"/>
      <c r="G16" s="14"/>
    </row>
    <row r="17" spans="1:7" ht="14.25">
      <c r="A17" s="11"/>
      <c r="B17" s="11"/>
      <c r="C17" s="11"/>
      <c r="D17" s="11"/>
      <c r="E17" s="11"/>
      <c r="F17" s="11"/>
      <c r="G17" s="14"/>
    </row>
    <row r="18" spans="1:7" ht="14.25">
      <c r="A18" s="11"/>
      <c r="B18" s="11"/>
      <c r="C18" s="11"/>
      <c r="D18" s="11"/>
      <c r="E18" s="11"/>
      <c r="F18" s="11"/>
      <c r="G18" s="14"/>
    </row>
    <row r="19" spans="1:7" ht="14.25">
      <c r="A19" s="11"/>
      <c r="B19" s="11"/>
      <c r="C19" s="11"/>
      <c r="D19" s="11"/>
      <c r="E19" s="11"/>
      <c r="F19" s="11"/>
      <c r="G19" s="14"/>
    </row>
    <row r="20" spans="1:7" ht="14.25">
      <c r="A20" s="11"/>
      <c r="B20" s="11"/>
      <c r="C20" s="11"/>
      <c r="D20" s="11"/>
      <c r="E20" s="11"/>
      <c r="F20" s="11"/>
      <c r="G20" s="14"/>
    </row>
    <row r="21" spans="1:7" ht="14.25">
      <c r="A21" s="11"/>
      <c r="B21" s="11"/>
      <c r="C21" s="11"/>
      <c r="D21" s="11"/>
      <c r="E21" s="11"/>
      <c r="F21" s="11"/>
      <c r="G21" s="14"/>
    </row>
    <row r="22" spans="1:7" ht="14.25">
      <c r="A22" s="11"/>
      <c r="B22" s="11"/>
      <c r="C22" s="11"/>
      <c r="D22" s="11"/>
      <c r="E22" s="11"/>
      <c r="F22" s="11"/>
      <c r="G22" s="14"/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 ht="14.25">
      <c r="A75" s="11"/>
      <c r="B75" s="11"/>
      <c r="C75" s="11"/>
      <c r="D75" s="11"/>
      <c r="E75" s="11"/>
      <c r="F75" s="11"/>
      <c r="G75" s="14"/>
    </row>
    <row r="76" spans="1:7">
      <c r="G76" s="15"/>
    </row>
    <row r="77" spans="1:7">
      <c r="G77" s="15"/>
    </row>
    <row r="78" spans="1:7">
      <c r="G78" s="15"/>
    </row>
    <row r="79" spans="1:7">
      <c r="G79" s="15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  <row r="1212" spans="7:7">
      <c r="G1212" s="15"/>
    </row>
  </sheetData>
  <autoFilter ref="A6:G6"/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71" orientation="portrait" verticalDpi="4294967294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1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J9" sqref="J9"/>
    </sheetView>
  </sheetViews>
  <sheetFormatPr defaultRowHeight="13.5"/>
  <cols>
    <col min="1" max="1" width="12.6640625" style="1" customWidth="1"/>
    <col min="2" max="2" width="29.6640625" style="1" customWidth="1"/>
    <col min="3" max="3" width="13.88671875" style="1" customWidth="1"/>
    <col min="4" max="4" width="11.33203125" style="1" customWidth="1"/>
    <col min="5" max="5" width="12.88671875" style="1" bestFit="1" customWidth="1"/>
    <col min="6" max="6" width="14" style="1" customWidth="1"/>
    <col min="7" max="7" width="21.33203125" style="13" customWidth="1"/>
    <col min="8" max="16384" width="8.88671875" style="1"/>
  </cols>
  <sheetData>
    <row r="1" spans="1:7" ht="35.25" customHeight="1">
      <c r="A1" s="54" t="s">
        <v>21</v>
      </c>
      <c r="B1" s="54"/>
      <c r="C1" s="54"/>
      <c r="D1" s="54"/>
      <c r="E1" s="54"/>
      <c r="F1" s="54"/>
      <c r="G1" s="54"/>
    </row>
    <row r="2" spans="1:7" s="18" customFormat="1" ht="11.25" customHeight="1">
      <c r="A2" s="54"/>
      <c r="B2" s="54"/>
      <c r="C2" s="54"/>
      <c r="D2" s="54"/>
      <c r="E2" s="54"/>
      <c r="F2" s="54"/>
      <c r="G2" s="54"/>
    </row>
    <row r="3" spans="1:7" ht="22.5" customHeight="1">
      <c r="A3" s="28" t="s">
        <v>15</v>
      </c>
      <c r="B3" s="16"/>
      <c r="C3" s="16"/>
      <c r="D3" s="2"/>
      <c r="E3" s="2"/>
      <c r="F3" s="2"/>
    </row>
    <row r="4" spans="1:7">
      <c r="G4" s="13" t="s">
        <v>0</v>
      </c>
    </row>
    <row r="5" spans="1:7" s="10" customFormat="1" ht="30.75" customHeight="1">
      <c r="A5" s="55" t="s">
        <v>2</v>
      </c>
      <c r="B5" s="55" t="s">
        <v>3</v>
      </c>
      <c r="C5" s="57" t="s">
        <v>24</v>
      </c>
      <c r="D5" s="57" t="s">
        <v>6</v>
      </c>
      <c r="E5" s="57"/>
      <c r="F5" s="57" t="s">
        <v>7</v>
      </c>
      <c r="G5" s="57" t="s">
        <v>126</v>
      </c>
    </row>
    <row r="6" spans="1:7" s="10" customFormat="1" ht="30.75" customHeight="1">
      <c r="A6" s="56"/>
      <c r="B6" s="55"/>
      <c r="C6" s="55"/>
      <c r="D6" s="29" t="s">
        <v>4</v>
      </c>
      <c r="E6" s="29" t="s">
        <v>5</v>
      </c>
      <c r="F6" s="57"/>
      <c r="G6" s="58"/>
    </row>
    <row r="7" spans="1:7" s="10" customFormat="1" ht="46.5" customHeight="1">
      <c r="A7" s="27" t="s">
        <v>8</v>
      </c>
      <c r="B7" s="27"/>
      <c r="C7" s="32">
        <f>SUM(C8)</f>
        <v>0</v>
      </c>
      <c r="D7" s="32">
        <f t="shared" ref="D7:F7" si="0">SUM(D8)</f>
        <v>0</v>
      </c>
      <c r="E7" s="32">
        <f t="shared" si="0"/>
        <v>0</v>
      </c>
      <c r="F7" s="32">
        <f t="shared" si="0"/>
        <v>0</v>
      </c>
      <c r="G7" s="35">
        <f>D7+E7</f>
        <v>0</v>
      </c>
    </row>
    <row r="8" spans="1:7" s="12" customFormat="1" ht="47.25" customHeight="1">
      <c r="A8" s="26" t="s">
        <v>12</v>
      </c>
      <c r="B8" s="26" t="s">
        <v>127</v>
      </c>
      <c r="C8" s="33">
        <f>SUM(C9:C9)</f>
        <v>0</v>
      </c>
      <c r="D8" s="33">
        <f>SUM(D9:D9)</f>
        <v>0</v>
      </c>
      <c r="E8" s="33">
        <f>SUM(E9:E9)</f>
        <v>0</v>
      </c>
      <c r="F8" s="33">
        <f>SUM(F9:F9)</f>
        <v>0</v>
      </c>
      <c r="G8" s="49">
        <f>D8+E8</f>
        <v>0</v>
      </c>
    </row>
    <row r="9" spans="1:7" s="10" customFormat="1" ht="132" customHeight="1">
      <c r="A9" s="50"/>
      <c r="B9" s="51"/>
      <c r="C9" s="31"/>
      <c r="D9" s="31"/>
      <c r="E9" s="31"/>
      <c r="F9" s="52">
        <f t="shared" ref="F9" si="1">C9+D9+E9</f>
        <v>0</v>
      </c>
      <c r="G9" s="53"/>
    </row>
    <row r="10" spans="1:7" ht="14.25">
      <c r="A10" s="11"/>
      <c r="B10" s="11"/>
      <c r="C10" s="11"/>
      <c r="D10" s="11"/>
      <c r="E10" s="11"/>
      <c r="F10" s="11"/>
      <c r="G10" s="14"/>
    </row>
    <row r="11" spans="1:7" ht="14.25">
      <c r="A11" s="11"/>
      <c r="B11" s="11"/>
      <c r="C11" s="11"/>
      <c r="D11" s="11"/>
      <c r="E11" s="11"/>
      <c r="F11" s="11"/>
      <c r="G11" s="14"/>
    </row>
    <row r="12" spans="1:7" ht="14.25">
      <c r="A12" s="11"/>
      <c r="B12" s="11"/>
      <c r="C12" s="11"/>
      <c r="D12" s="11"/>
      <c r="E12" s="11"/>
      <c r="F12" s="11"/>
      <c r="G12" s="14"/>
    </row>
    <row r="13" spans="1:7" ht="14.25">
      <c r="A13" s="11"/>
      <c r="B13" s="11"/>
      <c r="C13" s="11"/>
      <c r="D13" s="11"/>
      <c r="E13" s="11"/>
      <c r="F13" s="11"/>
      <c r="G13" s="14"/>
    </row>
    <row r="14" spans="1:7" ht="14.25">
      <c r="A14" s="11"/>
      <c r="B14" s="11"/>
      <c r="C14" s="11"/>
      <c r="D14" s="11"/>
      <c r="E14" s="11"/>
      <c r="F14" s="11"/>
      <c r="G14" s="14"/>
    </row>
    <row r="15" spans="1:7" ht="14.25">
      <c r="A15" s="11"/>
      <c r="B15" s="11"/>
      <c r="C15" s="11"/>
      <c r="D15" s="11"/>
      <c r="E15" s="11"/>
      <c r="F15" s="11"/>
      <c r="G15" s="14"/>
    </row>
    <row r="16" spans="1:7" ht="14.25">
      <c r="A16" s="11"/>
      <c r="B16" s="11"/>
      <c r="C16" s="11"/>
      <c r="D16" s="11"/>
      <c r="E16" s="11"/>
      <c r="F16" s="11"/>
      <c r="G16" s="14"/>
    </row>
    <row r="17" spans="1:7" ht="14.25">
      <c r="A17" s="11"/>
      <c r="B17" s="11"/>
      <c r="C17" s="11"/>
      <c r="D17" s="11"/>
      <c r="E17" s="11"/>
      <c r="F17" s="11"/>
      <c r="G17" s="14"/>
    </row>
    <row r="18" spans="1:7" ht="14.25">
      <c r="A18" s="11"/>
      <c r="B18" s="11"/>
      <c r="C18" s="11"/>
      <c r="D18" s="11"/>
      <c r="E18" s="11"/>
      <c r="F18" s="11"/>
      <c r="G18" s="14"/>
    </row>
    <row r="19" spans="1:7" ht="14.25">
      <c r="A19" s="11"/>
      <c r="B19" s="11"/>
      <c r="C19" s="11"/>
      <c r="D19" s="11"/>
      <c r="E19" s="11"/>
      <c r="F19" s="11"/>
      <c r="G19" s="14"/>
    </row>
    <row r="20" spans="1:7" ht="14.25">
      <c r="A20" s="11"/>
      <c r="B20" s="11"/>
      <c r="C20" s="11"/>
      <c r="D20" s="11"/>
      <c r="E20" s="11"/>
      <c r="F20" s="11"/>
      <c r="G20" s="14"/>
    </row>
    <row r="21" spans="1:7" ht="14.25">
      <c r="A21" s="11"/>
      <c r="B21" s="11"/>
      <c r="C21" s="11"/>
      <c r="D21" s="11"/>
      <c r="E21" s="11"/>
      <c r="F21" s="11"/>
      <c r="G21" s="14"/>
    </row>
    <row r="22" spans="1:7" ht="14.25">
      <c r="A22" s="11"/>
      <c r="B22" s="11"/>
      <c r="C22" s="11"/>
      <c r="D22" s="11"/>
      <c r="E22" s="11"/>
      <c r="F22" s="11"/>
      <c r="G22" s="14"/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>
      <c r="G75" s="15"/>
    </row>
    <row r="76" spans="1:7">
      <c r="G76" s="15"/>
    </row>
    <row r="77" spans="1:7">
      <c r="G77" s="15"/>
    </row>
    <row r="78" spans="1:7">
      <c r="G78" s="15"/>
    </row>
    <row r="79" spans="1:7">
      <c r="G79" s="15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</sheetData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73" orientation="portrait" verticalDpi="4294967294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2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I7" sqref="I7"/>
    </sheetView>
  </sheetViews>
  <sheetFormatPr defaultRowHeight="13.5"/>
  <cols>
    <col min="1" max="1" width="12.6640625" style="1" customWidth="1"/>
    <col min="2" max="2" width="29.6640625" style="1" customWidth="1"/>
    <col min="3" max="3" width="13.88671875" style="1" customWidth="1"/>
    <col min="4" max="4" width="14.33203125" style="1" bestFit="1" customWidth="1"/>
    <col min="5" max="5" width="12.88671875" style="1" bestFit="1" customWidth="1"/>
    <col min="6" max="6" width="14" style="1" customWidth="1"/>
    <col min="7" max="7" width="21.33203125" style="13" customWidth="1"/>
    <col min="8" max="16384" width="8.88671875" style="1"/>
  </cols>
  <sheetData>
    <row r="1" spans="1:7" ht="35.25" customHeight="1">
      <c r="A1" s="54" t="s">
        <v>21</v>
      </c>
      <c r="B1" s="54"/>
      <c r="C1" s="54"/>
      <c r="D1" s="54"/>
      <c r="E1" s="54"/>
      <c r="F1" s="54"/>
      <c r="G1" s="54"/>
    </row>
    <row r="2" spans="1:7" s="18" customFormat="1" ht="11.25" customHeight="1">
      <c r="A2" s="54"/>
      <c r="B2" s="54"/>
      <c r="C2" s="54"/>
      <c r="D2" s="54"/>
      <c r="E2" s="54"/>
      <c r="F2" s="54"/>
      <c r="G2" s="54"/>
    </row>
    <row r="3" spans="1:7" ht="22.5" customHeight="1">
      <c r="A3" s="28" t="s">
        <v>16</v>
      </c>
      <c r="B3" s="16"/>
      <c r="C3" s="16"/>
      <c r="D3" s="2"/>
      <c r="E3" s="2"/>
      <c r="F3" s="2"/>
    </row>
    <row r="4" spans="1:7">
      <c r="G4" s="13" t="s">
        <v>0</v>
      </c>
    </row>
    <row r="5" spans="1:7" s="10" customFormat="1" ht="30.75" customHeight="1">
      <c r="A5" s="55" t="s">
        <v>2</v>
      </c>
      <c r="B5" s="55" t="s">
        <v>3</v>
      </c>
      <c r="C5" s="57" t="s">
        <v>23</v>
      </c>
      <c r="D5" s="57" t="s">
        <v>6</v>
      </c>
      <c r="E5" s="57"/>
      <c r="F5" s="57" t="s">
        <v>7</v>
      </c>
      <c r="G5" s="57" t="s">
        <v>126</v>
      </c>
    </row>
    <row r="6" spans="1:7" s="10" customFormat="1" ht="30.75" customHeight="1">
      <c r="A6" s="56"/>
      <c r="B6" s="55"/>
      <c r="C6" s="55"/>
      <c r="D6" s="29" t="s">
        <v>4</v>
      </c>
      <c r="E6" s="29" t="s">
        <v>5</v>
      </c>
      <c r="F6" s="57"/>
      <c r="G6" s="58"/>
    </row>
    <row r="7" spans="1:7" s="10" customFormat="1" ht="46.5" customHeight="1">
      <c r="A7" s="27" t="s">
        <v>8</v>
      </c>
      <c r="B7" s="27"/>
      <c r="C7" s="32">
        <f>SUM(C8)</f>
        <v>18140955</v>
      </c>
      <c r="D7" s="32">
        <f t="shared" ref="D7:F7" si="0">SUM(D8)</f>
        <v>-1500000</v>
      </c>
      <c r="E7" s="32">
        <f t="shared" si="0"/>
        <v>1500000</v>
      </c>
      <c r="F7" s="32">
        <f t="shared" si="0"/>
        <v>18140955</v>
      </c>
      <c r="G7" s="35">
        <f>D7+E7</f>
        <v>0</v>
      </c>
    </row>
    <row r="8" spans="1:7" s="12" customFormat="1" ht="47.25" customHeight="1">
      <c r="A8" s="26" t="s">
        <v>12</v>
      </c>
      <c r="B8" s="26" t="s">
        <v>127</v>
      </c>
      <c r="C8" s="33">
        <f>SUM(C9:C10)</f>
        <v>18140955</v>
      </c>
      <c r="D8" s="33">
        <f t="shared" ref="D8:F8" si="1">SUM(D9:D10)</f>
        <v>-1500000</v>
      </c>
      <c r="E8" s="33">
        <f t="shared" si="1"/>
        <v>1500000</v>
      </c>
      <c r="F8" s="33">
        <f t="shared" si="1"/>
        <v>18140955</v>
      </c>
      <c r="G8" s="49">
        <f>D8+E8</f>
        <v>0</v>
      </c>
    </row>
    <row r="9" spans="1:7" s="10" customFormat="1" ht="140.25" customHeight="1">
      <c r="A9" s="43" t="s">
        <v>128</v>
      </c>
      <c r="B9" s="44" t="s">
        <v>199</v>
      </c>
      <c r="C9" s="45">
        <v>5000000</v>
      </c>
      <c r="D9" s="45"/>
      <c r="E9" s="45">
        <v>1500000</v>
      </c>
      <c r="F9" s="46">
        <f t="shared" ref="F9:F10" si="2">C9+D9+E9</f>
        <v>6500000</v>
      </c>
      <c r="G9" s="47" t="s">
        <v>202</v>
      </c>
    </row>
    <row r="10" spans="1:7" s="10" customFormat="1" ht="196.5" customHeight="1">
      <c r="A10" s="43" t="s">
        <v>35</v>
      </c>
      <c r="B10" s="44" t="s">
        <v>200</v>
      </c>
      <c r="C10" s="45">
        <v>13140955</v>
      </c>
      <c r="D10" s="45">
        <v>-1500000</v>
      </c>
      <c r="E10" s="45"/>
      <c r="F10" s="46">
        <f t="shared" si="2"/>
        <v>11640955</v>
      </c>
      <c r="G10" s="47" t="s">
        <v>201</v>
      </c>
    </row>
    <row r="11" spans="1:7" ht="14.25">
      <c r="A11" s="11"/>
      <c r="B11" s="11"/>
      <c r="C11" s="11"/>
      <c r="D11" s="11"/>
      <c r="E11" s="11"/>
      <c r="F11" s="11"/>
      <c r="G11" s="14"/>
    </row>
    <row r="12" spans="1:7" ht="14.25">
      <c r="A12" s="11"/>
      <c r="B12" s="11"/>
      <c r="C12" s="11"/>
      <c r="D12" s="11"/>
      <c r="E12" s="11"/>
      <c r="F12" s="11"/>
      <c r="G12" s="14"/>
    </row>
    <row r="13" spans="1:7" ht="14.25">
      <c r="A13" s="11"/>
      <c r="B13" s="11"/>
      <c r="C13" s="11"/>
      <c r="D13" s="11"/>
      <c r="E13" s="11"/>
      <c r="F13" s="11"/>
      <c r="G13" s="14"/>
    </row>
    <row r="14" spans="1:7" ht="14.25">
      <c r="A14" s="11"/>
      <c r="B14" s="11"/>
      <c r="C14" s="11"/>
      <c r="D14" s="11"/>
      <c r="E14" s="11"/>
      <c r="F14" s="11"/>
      <c r="G14" s="14"/>
    </row>
    <row r="15" spans="1:7" ht="14.25">
      <c r="A15" s="11"/>
      <c r="B15" s="11"/>
      <c r="C15" s="11"/>
      <c r="D15" s="11"/>
      <c r="E15" s="11"/>
      <c r="F15" s="11"/>
      <c r="G15" s="14"/>
    </row>
    <row r="16" spans="1:7" ht="14.25">
      <c r="A16" s="11"/>
      <c r="B16" s="11"/>
      <c r="C16" s="11"/>
      <c r="D16" s="11"/>
      <c r="E16" s="11"/>
      <c r="F16" s="11"/>
      <c r="G16" s="14"/>
    </row>
    <row r="17" spans="1:7" ht="14.25">
      <c r="A17" s="11"/>
      <c r="B17" s="11"/>
      <c r="C17" s="11"/>
      <c r="D17" s="11"/>
      <c r="E17" s="11"/>
      <c r="F17" s="11"/>
      <c r="G17" s="14"/>
    </row>
    <row r="18" spans="1:7" ht="14.25">
      <c r="A18" s="11"/>
      <c r="B18" s="11"/>
      <c r="C18" s="11"/>
      <c r="D18" s="11"/>
      <c r="E18" s="11"/>
      <c r="F18" s="11"/>
      <c r="G18" s="14"/>
    </row>
    <row r="19" spans="1:7" ht="14.25">
      <c r="A19" s="11"/>
      <c r="B19" s="11"/>
      <c r="C19" s="11"/>
      <c r="D19" s="11"/>
      <c r="E19" s="11"/>
      <c r="F19" s="11"/>
      <c r="G19" s="14"/>
    </row>
    <row r="20" spans="1:7" ht="14.25">
      <c r="A20" s="11"/>
      <c r="B20" s="11"/>
      <c r="C20" s="11"/>
      <c r="D20" s="11"/>
      <c r="E20" s="11"/>
      <c r="F20" s="11"/>
      <c r="G20" s="14"/>
    </row>
    <row r="21" spans="1:7" ht="14.25">
      <c r="A21" s="11"/>
      <c r="B21" s="11"/>
      <c r="C21" s="11"/>
      <c r="D21" s="11"/>
      <c r="E21" s="11"/>
      <c r="F21" s="11"/>
      <c r="G21" s="14"/>
    </row>
    <row r="22" spans="1:7" ht="14.25">
      <c r="A22" s="11"/>
      <c r="B22" s="11"/>
      <c r="C22" s="11"/>
      <c r="D22" s="11"/>
      <c r="E22" s="11"/>
      <c r="F22" s="11"/>
      <c r="G22" s="14"/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 ht="14.25">
      <c r="A75" s="11"/>
      <c r="B75" s="11"/>
      <c r="C75" s="11"/>
      <c r="D75" s="11"/>
      <c r="E75" s="11"/>
      <c r="F75" s="11"/>
      <c r="G75" s="14"/>
    </row>
    <row r="76" spans="1:7">
      <c r="G76" s="15"/>
    </row>
    <row r="77" spans="1:7">
      <c r="G77" s="15"/>
    </row>
    <row r="78" spans="1:7">
      <c r="G78" s="15"/>
    </row>
    <row r="79" spans="1:7">
      <c r="G79" s="15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  <row r="1212" spans="7:7">
      <c r="G1212" s="15"/>
    </row>
  </sheetData>
  <autoFilter ref="A6:G10"/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71" orientation="portrait" verticalDpi="4294967294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5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D12" sqref="D12"/>
    </sheetView>
  </sheetViews>
  <sheetFormatPr defaultRowHeight="13.5"/>
  <cols>
    <col min="1" max="1" width="12.6640625" style="1" customWidth="1"/>
    <col min="2" max="2" width="29.6640625" style="1" customWidth="1"/>
    <col min="3" max="4" width="15.6640625" style="1" bestFit="1" customWidth="1"/>
    <col min="5" max="5" width="12.88671875" style="1" bestFit="1" customWidth="1"/>
    <col min="6" max="6" width="15.6640625" style="1" bestFit="1" customWidth="1"/>
    <col min="7" max="7" width="21.33203125" style="13" customWidth="1"/>
    <col min="8" max="8" width="61.5546875" style="1" customWidth="1"/>
    <col min="9" max="16384" width="8.88671875" style="1"/>
  </cols>
  <sheetData>
    <row r="1" spans="1:8" ht="35.25" customHeight="1">
      <c r="A1" s="54" t="s">
        <v>26</v>
      </c>
      <c r="B1" s="54"/>
      <c r="C1" s="54"/>
      <c r="D1" s="54"/>
      <c r="E1" s="54"/>
      <c r="F1" s="54"/>
      <c r="G1" s="54"/>
    </row>
    <row r="2" spans="1:8" s="18" customFormat="1" ht="11.25" customHeight="1">
      <c r="A2" s="54"/>
      <c r="B2" s="54"/>
      <c r="C2" s="54"/>
      <c r="D2" s="54"/>
      <c r="E2" s="54"/>
      <c r="F2" s="54"/>
      <c r="G2" s="54"/>
    </row>
    <row r="3" spans="1:8" ht="22.5" customHeight="1">
      <c r="A3" s="28" t="s">
        <v>10</v>
      </c>
      <c r="B3" s="16"/>
      <c r="C3" s="16"/>
      <c r="D3" s="2"/>
      <c r="E3" s="2"/>
      <c r="F3" s="2"/>
    </row>
    <row r="4" spans="1:8">
      <c r="G4" s="13" t="s">
        <v>0</v>
      </c>
    </row>
    <row r="5" spans="1:8" s="10" customFormat="1" ht="30.75" customHeight="1">
      <c r="A5" s="55" t="s">
        <v>2</v>
      </c>
      <c r="B5" s="55" t="s">
        <v>3</v>
      </c>
      <c r="C5" s="57" t="s">
        <v>29</v>
      </c>
      <c r="D5" s="57" t="s">
        <v>6</v>
      </c>
      <c r="E5" s="57"/>
      <c r="F5" s="57" t="s">
        <v>7</v>
      </c>
      <c r="G5" s="57" t="s">
        <v>126</v>
      </c>
    </row>
    <row r="6" spans="1:8" s="10" customFormat="1" ht="30.75" customHeight="1">
      <c r="A6" s="56"/>
      <c r="B6" s="55"/>
      <c r="C6" s="55"/>
      <c r="D6" s="37" t="s">
        <v>4</v>
      </c>
      <c r="E6" s="37" t="s">
        <v>5</v>
      </c>
      <c r="F6" s="57"/>
      <c r="G6" s="58"/>
    </row>
    <row r="7" spans="1:8" s="10" customFormat="1" ht="46.5" customHeight="1">
      <c r="A7" s="27" t="s">
        <v>8</v>
      </c>
      <c r="B7" s="27"/>
      <c r="C7" s="32">
        <f>SUM(C8,C11,C13)</f>
        <v>356353276</v>
      </c>
      <c r="D7" s="32">
        <f t="shared" ref="D7:F7" si="0">SUM(D8,D11,D13)</f>
        <v>-25483485</v>
      </c>
      <c r="E7" s="32">
        <f t="shared" si="0"/>
        <v>3072901</v>
      </c>
      <c r="F7" s="32">
        <f t="shared" si="0"/>
        <v>333942692</v>
      </c>
      <c r="G7" s="35">
        <f>D7+E7</f>
        <v>-22410584</v>
      </c>
    </row>
    <row r="8" spans="1:8" s="12" customFormat="1" ht="47.25" customHeight="1">
      <c r="A8" s="26" t="s">
        <v>31</v>
      </c>
      <c r="B8" s="19"/>
      <c r="C8" s="33">
        <f>SUM(C9:C10)</f>
        <v>27829695</v>
      </c>
      <c r="D8" s="33">
        <f>SUM(D9:D10)</f>
        <v>0</v>
      </c>
      <c r="E8" s="33">
        <f>SUM(E9:E10)</f>
        <v>85298</v>
      </c>
      <c r="F8" s="33">
        <f>SUM(F9:F10)</f>
        <v>27914993</v>
      </c>
      <c r="G8" s="49">
        <f>D8+E8</f>
        <v>85298</v>
      </c>
    </row>
    <row r="9" spans="1:8" s="12" customFormat="1" ht="203.25" customHeight="1">
      <c r="A9" s="24" t="s">
        <v>32</v>
      </c>
      <c r="B9" s="23" t="s">
        <v>71</v>
      </c>
      <c r="C9" s="31">
        <v>27803292</v>
      </c>
      <c r="D9" s="31"/>
      <c r="E9" s="31">
        <v>85285</v>
      </c>
      <c r="F9" s="30">
        <f>C9+D9+E9</f>
        <v>27888577</v>
      </c>
      <c r="G9" s="36" t="s">
        <v>134</v>
      </c>
    </row>
    <row r="10" spans="1:8" s="12" customFormat="1" ht="156.75" customHeight="1">
      <c r="A10" s="24" t="s">
        <v>33</v>
      </c>
      <c r="B10" s="23" t="s">
        <v>72</v>
      </c>
      <c r="C10" s="31">
        <v>26403</v>
      </c>
      <c r="D10" s="31"/>
      <c r="E10" s="31">
        <v>13</v>
      </c>
      <c r="F10" s="30">
        <f t="shared" ref="F10" si="1">C10+D10+E10</f>
        <v>26416</v>
      </c>
      <c r="G10" s="36" t="s">
        <v>182</v>
      </c>
    </row>
    <row r="11" spans="1:8" s="12" customFormat="1" ht="47.25" customHeight="1">
      <c r="A11" s="26" t="s">
        <v>37</v>
      </c>
      <c r="B11" s="19"/>
      <c r="C11" s="33">
        <f>SUM(C12:C12)</f>
        <v>2714485</v>
      </c>
      <c r="D11" s="33">
        <f>SUM(D12:D12)</f>
        <v>-2714485</v>
      </c>
      <c r="E11" s="33">
        <f>SUM(E12:E12)</f>
        <v>0</v>
      </c>
      <c r="F11" s="33">
        <f>SUM(F12:F12)</f>
        <v>0</v>
      </c>
      <c r="G11" s="49">
        <f>D11+E11</f>
        <v>-2714485</v>
      </c>
    </row>
    <row r="12" spans="1:8" s="12" customFormat="1" ht="186.75" customHeight="1">
      <c r="A12" s="24" t="s">
        <v>38</v>
      </c>
      <c r="B12" s="23" t="s">
        <v>73</v>
      </c>
      <c r="C12" s="31">
        <v>2714485</v>
      </c>
      <c r="D12" s="31">
        <v>-2714485</v>
      </c>
      <c r="E12" s="31"/>
      <c r="F12" s="30">
        <f>C12+D12+E12</f>
        <v>0</v>
      </c>
      <c r="G12" s="36" t="s">
        <v>112</v>
      </c>
      <c r="H12" s="40"/>
    </row>
    <row r="13" spans="1:8" s="12" customFormat="1" ht="47.25" customHeight="1">
      <c r="A13" s="26" t="s">
        <v>50</v>
      </c>
      <c r="B13" s="19"/>
      <c r="C13" s="33">
        <f>SUM(C14:C32)</f>
        <v>325809096</v>
      </c>
      <c r="D13" s="33">
        <f t="shared" ref="D13:F13" si="2">SUM(D14:D32)</f>
        <v>-22769000</v>
      </c>
      <c r="E13" s="33">
        <f t="shared" si="2"/>
        <v>2987603</v>
      </c>
      <c r="F13" s="33">
        <f t="shared" si="2"/>
        <v>306027699</v>
      </c>
      <c r="G13" s="49">
        <f>D13+E13</f>
        <v>-19781397</v>
      </c>
    </row>
    <row r="14" spans="1:8" s="12" customFormat="1" ht="154.5" customHeight="1">
      <c r="A14" s="43" t="s">
        <v>55</v>
      </c>
      <c r="B14" s="44" t="s">
        <v>129</v>
      </c>
      <c r="C14" s="45">
        <v>2426</v>
      </c>
      <c r="D14" s="45"/>
      <c r="E14" s="45">
        <v>35</v>
      </c>
      <c r="F14" s="46">
        <f t="shared" ref="F14:F16" si="3">C14+D14+E14</f>
        <v>2461</v>
      </c>
      <c r="G14" s="47" t="s">
        <v>187</v>
      </c>
    </row>
    <row r="15" spans="1:8" s="12" customFormat="1" ht="144" customHeight="1">
      <c r="A15" s="24" t="s">
        <v>57</v>
      </c>
      <c r="B15" s="23" t="s">
        <v>58</v>
      </c>
      <c r="C15" s="31">
        <v>1531</v>
      </c>
      <c r="D15" s="31"/>
      <c r="E15" s="31">
        <v>213</v>
      </c>
      <c r="F15" s="30">
        <f t="shared" si="3"/>
        <v>1744</v>
      </c>
      <c r="G15" s="36" t="s">
        <v>135</v>
      </c>
    </row>
    <row r="16" spans="1:8" s="12" customFormat="1" ht="168" customHeight="1">
      <c r="A16" s="43" t="s">
        <v>55</v>
      </c>
      <c r="B16" s="44" t="s">
        <v>130</v>
      </c>
      <c r="C16" s="45">
        <v>158843</v>
      </c>
      <c r="D16" s="45"/>
      <c r="E16" s="45">
        <v>10211</v>
      </c>
      <c r="F16" s="46">
        <f t="shared" si="3"/>
        <v>169054</v>
      </c>
      <c r="G16" s="47" t="s">
        <v>136</v>
      </c>
    </row>
    <row r="17" spans="1:8" s="12" customFormat="1" ht="165" customHeight="1">
      <c r="A17" s="24" t="s">
        <v>55</v>
      </c>
      <c r="B17" s="23" t="s">
        <v>56</v>
      </c>
      <c r="C17" s="31">
        <v>118000</v>
      </c>
      <c r="D17" s="31"/>
      <c r="E17" s="31">
        <v>63800</v>
      </c>
      <c r="F17" s="30">
        <f>C17+D17+E17</f>
        <v>181800</v>
      </c>
      <c r="G17" s="36" t="s">
        <v>137</v>
      </c>
    </row>
    <row r="18" spans="1:8" s="12" customFormat="1" ht="112.5" customHeight="1">
      <c r="A18" s="24" t="s">
        <v>57</v>
      </c>
      <c r="B18" s="23" t="s">
        <v>59</v>
      </c>
      <c r="C18" s="31">
        <v>0</v>
      </c>
      <c r="D18" s="31"/>
      <c r="E18" s="31">
        <v>8612</v>
      </c>
      <c r="F18" s="30">
        <f t="shared" ref="F18:F32" si="4">C18+D18+E18</f>
        <v>8612</v>
      </c>
      <c r="G18" s="36" t="s">
        <v>138</v>
      </c>
    </row>
    <row r="19" spans="1:8" s="12" customFormat="1" ht="178.5" customHeight="1">
      <c r="A19" s="24" t="s">
        <v>60</v>
      </c>
      <c r="B19" s="23" t="s">
        <v>74</v>
      </c>
      <c r="C19" s="31">
        <v>6774000</v>
      </c>
      <c r="D19" s="31">
        <v>-3694000</v>
      </c>
      <c r="E19" s="31"/>
      <c r="F19" s="30">
        <f t="shared" si="4"/>
        <v>3080000</v>
      </c>
      <c r="G19" s="36" t="s">
        <v>139</v>
      </c>
      <c r="H19" s="40"/>
    </row>
    <row r="20" spans="1:8" s="12" customFormat="1" ht="146.25" customHeight="1">
      <c r="A20" s="24" t="s">
        <v>61</v>
      </c>
      <c r="B20" s="23" t="s">
        <v>75</v>
      </c>
      <c r="C20" s="31">
        <v>20000</v>
      </c>
      <c r="D20" s="31"/>
      <c r="E20" s="31">
        <v>706</v>
      </c>
      <c r="F20" s="30">
        <f t="shared" si="4"/>
        <v>20706</v>
      </c>
      <c r="G20" s="36" t="s">
        <v>140</v>
      </c>
      <c r="H20" s="40"/>
    </row>
    <row r="21" spans="1:8" s="12" customFormat="1" ht="152.25" customHeight="1">
      <c r="A21" s="24" t="s">
        <v>61</v>
      </c>
      <c r="B21" s="23" t="s">
        <v>76</v>
      </c>
      <c r="C21" s="31">
        <v>296</v>
      </c>
      <c r="D21" s="31"/>
      <c r="E21" s="31">
        <v>64731</v>
      </c>
      <c r="F21" s="30">
        <f t="shared" si="4"/>
        <v>65027</v>
      </c>
      <c r="G21" s="36" t="s">
        <v>183</v>
      </c>
      <c r="H21" s="40"/>
    </row>
    <row r="22" spans="1:8" s="12" customFormat="1" ht="173.25" customHeight="1">
      <c r="A22" s="24" t="s">
        <v>61</v>
      </c>
      <c r="B22" s="23" t="s">
        <v>77</v>
      </c>
      <c r="C22" s="31">
        <v>0</v>
      </c>
      <c r="D22" s="31"/>
      <c r="E22" s="31">
        <v>524336</v>
      </c>
      <c r="F22" s="30">
        <f t="shared" si="4"/>
        <v>524336</v>
      </c>
      <c r="G22" s="36" t="s">
        <v>186</v>
      </c>
      <c r="H22" s="40"/>
    </row>
    <row r="23" spans="1:8" s="12" customFormat="1" ht="166.5" customHeight="1">
      <c r="A23" s="24" t="s">
        <v>61</v>
      </c>
      <c r="B23" s="23" t="s">
        <v>78</v>
      </c>
      <c r="C23" s="31">
        <v>40689000</v>
      </c>
      <c r="D23" s="31">
        <v>-1139000</v>
      </c>
      <c r="E23" s="31"/>
      <c r="F23" s="30">
        <f t="shared" si="4"/>
        <v>39550000</v>
      </c>
      <c r="G23" s="36" t="s">
        <v>141</v>
      </c>
    </row>
    <row r="24" spans="1:8" s="12" customFormat="1" ht="174" customHeight="1">
      <c r="A24" s="24" t="s">
        <v>61</v>
      </c>
      <c r="B24" s="23" t="s">
        <v>79</v>
      </c>
      <c r="C24" s="31">
        <v>26796000</v>
      </c>
      <c r="D24" s="31">
        <v>-1567000</v>
      </c>
      <c r="E24" s="31"/>
      <c r="F24" s="30">
        <f t="shared" si="4"/>
        <v>25229000</v>
      </c>
      <c r="G24" s="36" t="s">
        <v>142</v>
      </c>
    </row>
    <row r="25" spans="1:8" s="12" customFormat="1" ht="162.75" customHeight="1">
      <c r="A25" s="24" t="s">
        <v>62</v>
      </c>
      <c r="B25" s="23" t="s">
        <v>63</v>
      </c>
      <c r="C25" s="31">
        <v>181225000</v>
      </c>
      <c r="D25" s="31">
        <v>-6001000</v>
      </c>
      <c r="E25" s="31"/>
      <c r="F25" s="30">
        <f t="shared" si="4"/>
        <v>175224000</v>
      </c>
      <c r="G25" s="36" t="s">
        <v>143</v>
      </c>
    </row>
    <row r="26" spans="1:8" s="12" customFormat="1" ht="164.25" customHeight="1">
      <c r="A26" s="24" t="s">
        <v>62</v>
      </c>
      <c r="B26" s="23" t="s">
        <v>64</v>
      </c>
      <c r="C26" s="31">
        <v>20336000</v>
      </c>
      <c r="D26" s="31">
        <v>-7668000</v>
      </c>
      <c r="E26" s="31"/>
      <c r="F26" s="30">
        <f t="shared" si="4"/>
        <v>12668000</v>
      </c>
      <c r="G26" s="36" t="s">
        <v>144</v>
      </c>
    </row>
    <row r="27" spans="1:8" s="12" customFormat="1" ht="150" customHeight="1">
      <c r="A27" s="24" t="s">
        <v>61</v>
      </c>
      <c r="B27" s="23" t="s">
        <v>80</v>
      </c>
      <c r="C27" s="31">
        <v>35385000</v>
      </c>
      <c r="D27" s="31"/>
      <c r="E27" s="31">
        <v>1000000</v>
      </c>
      <c r="F27" s="30">
        <f t="shared" ref="F27" si="5">C27+D27+E27</f>
        <v>36385000</v>
      </c>
      <c r="G27" s="36" t="s">
        <v>145</v>
      </c>
    </row>
    <row r="28" spans="1:8" s="12" customFormat="1" ht="222.75" customHeight="1">
      <c r="A28" s="24" t="s">
        <v>62</v>
      </c>
      <c r="B28" s="23" t="s">
        <v>69</v>
      </c>
      <c r="C28" s="31">
        <v>0</v>
      </c>
      <c r="D28" s="31"/>
      <c r="E28" s="31">
        <v>256305</v>
      </c>
      <c r="F28" s="30">
        <f t="shared" si="4"/>
        <v>256305</v>
      </c>
      <c r="G28" s="36" t="s">
        <v>146</v>
      </c>
      <c r="H28" s="42"/>
    </row>
    <row r="29" spans="1:8" s="12" customFormat="1" ht="141" customHeight="1">
      <c r="A29" s="24" t="s">
        <v>62</v>
      </c>
      <c r="B29" s="23" t="s">
        <v>81</v>
      </c>
      <c r="C29" s="31">
        <v>0</v>
      </c>
      <c r="D29" s="31"/>
      <c r="E29" s="31">
        <v>458914</v>
      </c>
      <c r="F29" s="30">
        <f t="shared" si="4"/>
        <v>458914</v>
      </c>
      <c r="G29" s="36" t="s">
        <v>147</v>
      </c>
      <c r="H29" s="42"/>
    </row>
    <row r="30" spans="1:8" s="12" customFormat="1" ht="150.75" customHeight="1">
      <c r="A30" s="24" t="s">
        <v>62</v>
      </c>
      <c r="B30" s="23" t="s">
        <v>66</v>
      </c>
      <c r="C30" s="31">
        <v>0</v>
      </c>
      <c r="D30" s="31"/>
      <c r="E30" s="31">
        <v>508540</v>
      </c>
      <c r="F30" s="30">
        <f t="shared" si="4"/>
        <v>508540</v>
      </c>
      <c r="G30" s="36" t="s">
        <v>148</v>
      </c>
      <c r="H30" s="42"/>
    </row>
    <row r="31" spans="1:8" s="12" customFormat="1" ht="141.75" customHeight="1">
      <c r="A31" s="24" t="s">
        <v>65</v>
      </c>
      <c r="B31" s="23" t="s">
        <v>82</v>
      </c>
      <c r="C31" s="31">
        <v>0</v>
      </c>
      <c r="D31" s="31"/>
      <c r="E31" s="31">
        <v>91200</v>
      </c>
      <c r="F31" s="30">
        <f t="shared" si="4"/>
        <v>91200</v>
      </c>
      <c r="G31" s="36" t="s">
        <v>149</v>
      </c>
      <c r="H31" s="42"/>
    </row>
    <row r="32" spans="1:8" s="12" customFormat="1" ht="157.5" customHeight="1">
      <c r="A32" s="24" t="s">
        <v>67</v>
      </c>
      <c r="B32" s="23" t="s">
        <v>83</v>
      </c>
      <c r="C32" s="31">
        <v>14303000</v>
      </c>
      <c r="D32" s="31">
        <v>-2700000</v>
      </c>
      <c r="E32" s="31"/>
      <c r="F32" s="30">
        <f t="shared" si="4"/>
        <v>11603000</v>
      </c>
      <c r="G32" s="36" t="s">
        <v>150</v>
      </c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 ht="14.25">
      <c r="A75" s="11"/>
      <c r="B75" s="11"/>
      <c r="C75" s="11"/>
      <c r="D75" s="11"/>
      <c r="E75" s="11"/>
      <c r="F75" s="11"/>
      <c r="G75" s="14"/>
    </row>
    <row r="76" spans="1:7" ht="14.25">
      <c r="A76" s="11"/>
      <c r="B76" s="11"/>
      <c r="C76" s="11"/>
      <c r="D76" s="11"/>
      <c r="E76" s="11"/>
      <c r="F76" s="11"/>
      <c r="G76" s="14"/>
    </row>
    <row r="77" spans="1:7" ht="14.25">
      <c r="A77" s="11"/>
      <c r="B77" s="11"/>
      <c r="C77" s="11"/>
      <c r="D77" s="11"/>
      <c r="E77" s="11"/>
      <c r="F77" s="11"/>
      <c r="G77" s="14"/>
    </row>
    <row r="78" spans="1:7" ht="14.25">
      <c r="A78" s="11"/>
      <c r="B78" s="11"/>
      <c r="C78" s="11"/>
      <c r="D78" s="11"/>
      <c r="E78" s="11"/>
      <c r="F78" s="11"/>
      <c r="G78" s="14"/>
    </row>
    <row r="79" spans="1:7">
      <c r="G79" s="15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  <row r="1212" spans="7:7">
      <c r="G1212" s="15"/>
    </row>
    <row r="1213" spans="7:7">
      <c r="G1213" s="15"/>
    </row>
    <row r="1214" spans="7:7">
      <c r="G1214" s="15"/>
    </row>
    <row r="1215" spans="7:7">
      <c r="G1215" s="15"/>
    </row>
  </sheetData>
  <autoFilter ref="A6:H32"/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68" orientation="portrait" r:id="rId1"/>
  <headerFooter alignWithMargins="0">
    <oddFooter>&amp;C&amp;P</oddFooter>
  </headerFooter>
  <ignoredErrors>
    <ignoredError sqref="F11:F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5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H8" sqref="H8"/>
    </sheetView>
  </sheetViews>
  <sheetFormatPr defaultRowHeight="13.5"/>
  <cols>
    <col min="1" max="1" width="12.6640625" style="1" customWidth="1"/>
    <col min="2" max="2" width="29.6640625" style="1" customWidth="1"/>
    <col min="3" max="4" width="15.6640625" style="1" bestFit="1" customWidth="1"/>
    <col min="5" max="5" width="12.88671875" style="1" bestFit="1" customWidth="1"/>
    <col min="6" max="6" width="15.6640625" style="1" bestFit="1" customWidth="1"/>
    <col min="7" max="7" width="21.33203125" style="13" customWidth="1"/>
    <col min="8" max="8" width="50.21875" style="1" customWidth="1"/>
    <col min="9" max="16384" width="8.88671875" style="1"/>
  </cols>
  <sheetData>
    <row r="1" spans="1:8" ht="35.25" customHeight="1">
      <c r="A1" s="54" t="s">
        <v>26</v>
      </c>
      <c r="B1" s="54"/>
      <c r="C1" s="54"/>
      <c r="D1" s="54"/>
      <c r="E1" s="54"/>
      <c r="F1" s="54"/>
      <c r="G1" s="54"/>
    </row>
    <row r="2" spans="1:8" s="18" customFormat="1" ht="11.25" customHeight="1">
      <c r="A2" s="54"/>
      <c r="B2" s="54"/>
      <c r="C2" s="54"/>
      <c r="D2" s="54"/>
      <c r="E2" s="54"/>
      <c r="F2" s="54"/>
      <c r="G2" s="54"/>
    </row>
    <row r="3" spans="1:8" ht="22.5" customHeight="1">
      <c r="A3" s="28" t="s">
        <v>11</v>
      </c>
      <c r="B3" s="16"/>
      <c r="C3" s="16"/>
      <c r="D3" s="2"/>
      <c r="E3" s="2"/>
      <c r="F3" s="2"/>
    </row>
    <row r="4" spans="1:8">
      <c r="G4" s="13" t="s">
        <v>0</v>
      </c>
    </row>
    <row r="5" spans="1:8" s="10" customFormat="1" ht="30.75" customHeight="1">
      <c r="A5" s="55" t="s">
        <v>2</v>
      </c>
      <c r="B5" s="55" t="s">
        <v>3</v>
      </c>
      <c r="C5" s="57" t="s">
        <v>29</v>
      </c>
      <c r="D5" s="57" t="s">
        <v>6</v>
      </c>
      <c r="E5" s="57"/>
      <c r="F5" s="57" t="s">
        <v>7</v>
      </c>
      <c r="G5" s="57" t="s">
        <v>126</v>
      </c>
    </row>
    <row r="6" spans="1:8" s="10" customFormat="1" ht="30.75" customHeight="1">
      <c r="A6" s="56"/>
      <c r="B6" s="55"/>
      <c r="C6" s="55"/>
      <c r="D6" s="37" t="s">
        <v>4</v>
      </c>
      <c r="E6" s="37" t="s">
        <v>5</v>
      </c>
      <c r="F6" s="57"/>
      <c r="G6" s="58"/>
    </row>
    <row r="7" spans="1:8" s="10" customFormat="1" ht="46.5" customHeight="1">
      <c r="A7" s="27" t="s">
        <v>8</v>
      </c>
      <c r="B7" s="27"/>
      <c r="C7" s="32">
        <f>SUM(C8,C11,C13)</f>
        <v>380783650</v>
      </c>
      <c r="D7" s="32">
        <f t="shared" ref="D7:F7" si="0">SUM(D8,D11,D13)</f>
        <v>-26594601</v>
      </c>
      <c r="E7" s="32">
        <f t="shared" si="0"/>
        <v>2464058</v>
      </c>
      <c r="F7" s="32">
        <f t="shared" si="0"/>
        <v>356653107</v>
      </c>
      <c r="G7" s="35">
        <f>D7+E7</f>
        <v>-24130543</v>
      </c>
    </row>
    <row r="8" spans="1:8" s="12" customFormat="1" ht="47.25" customHeight="1">
      <c r="A8" s="26" t="s">
        <v>12</v>
      </c>
      <c r="B8" s="22"/>
      <c r="C8" s="34">
        <f>SUM(C9:C10)</f>
        <v>34689992</v>
      </c>
      <c r="D8" s="34">
        <f>SUM(D9:D10)</f>
        <v>0</v>
      </c>
      <c r="E8" s="34">
        <f>SUM(E9:E10)</f>
        <v>85299</v>
      </c>
      <c r="F8" s="34">
        <f>SUM(F9:F10)</f>
        <v>34775291</v>
      </c>
      <c r="G8" s="48">
        <f>D8+E8</f>
        <v>85299</v>
      </c>
    </row>
    <row r="9" spans="1:8" s="12" customFormat="1" ht="221.25" customHeight="1">
      <c r="A9" s="24" t="s">
        <v>32</v>
      </c>
      <c r="B9" s="23" t="s">
        <v>84</v>
      </c>
      <c r="C9" s="31">
        <v>31952145</v>
      </c>
      <c r="D9" s="31"/>
      <c r="E9" s="30">
        <v>85285</v>
      </c>
      <c r="F9" s="30">
        <f>C9+D9+E9</f>
        <v>32037430</v>
      </c>
      <c r="G9" s="36" t="s">
        <v>151</v>
      </c>
    </row>
    <row r="10" spans="1:8" s="12" customFormat="1" ht="183.75" customHeight="1">
      <c r="A10" s="24" t="s">
        <v>33</v>
      </c>
      <c r="B10" s="23" t="s">
        <v>98</v>
      </c>
      <c r="C10" s="31">
        <v>2737847</v>
      </c>
      <c r="D10" s="31"/>
      <c r="E10" s="30">
        <v>14</v>
      </c>
      <c r="F10" s="30">
        <f t="shared" ref="F10" si="1">C10+D10+E10</f>
        <v>2737861</v>
      </c>
      <c r="G10" s="36" t="s">
        <v>152</v>
      </c>
    </row>
    <row r="11" spans="1:8" s="12" customFormat="1" ht="47.25" customHeight="1">
      <c r="A11" s="26" t="s">
        <v>39</v>
      </c>
      <c r="B11" s="22"/>
      <c r="C11" s="34">
        <f>SUM(C12:C12)</f>
        <v>2714485</v>
      </c>
      <c r="D11" s="34">
        <f>SUM(D12:D12)</f>
        <v>-2714485</v>
      </c>
      <c r="E11" s="34">
        <f>SUM(E12:E12)</f>
        <v>0</v>
      </c>
      <c r="F11" s="34">
        <f>SUM(F12:F12)</f>
        <v>0</v>
      </c>
      <c r="G11" s="48">
        <f>D11+E11</f>
        <v>-2714485</v>
      </c>
    </row>
    <row r="12" spans="1:8" s="10" customFormat="1" ht="189.75" customHeight="1">
      <c r="A12" s="24" t="s">
        <v>40</v>
      </c>
      <c r="B12" s="39" t="s">
        <v>41</v>
      </c>
      <c r="C12" s="31">
        <v>2714485</v>
      </c>
      <c r="D12" s="31">
        <v>-2714485</v>
      </c>
      <c r="E12" s="30"/>
      <c r="F12" s="30">
        <f t="shared" ref="F12" si="2">C12+D12+E12</f>
        <v>0</v>
      </c>
      <c r="G12" s="36" t="s">
        <v>113</v>
      </c>
      <c r="H12" s="40"/>
    </row>
    <row r="13" spans="1:8" s="12" customFormat="1" ht="47.25" customHeight="1">
      <c r="A13" s="26" t="s">
        <v>51</v>
      </c>
      <c r="B13" s="22"/>
      <c r="C13" s="34">
        <f>SUM(C14:C26)</f>
        <v>343379173</v>
      </c>
      <c r="D13" s="34">
        <f>SUM(D14:D26)</f>
        <v>-23880116</v>
      </c>
      <c r="E13" s="34">
        <f>SUM(E14:E26)</f>
        <v>2378759</v>
      </c>
      <c r="F13" s="34">
        <f>SUM(F14:F26)</f>
        <v>321877816</v>
      </c>
      <c r="G13" s="48">
        <f>D13+E13</f>
        <v>-21501357</v>
      </c>
    </row>
    <row r="14" spans="1:8" s="12" customFormat="1" ht="163.5" customHeight="1">
      <c r="A14" s="24" t="s">
        <v>55</v>
      </c>
      <c r="B14" s="39" t="s">
        <v>85</v>
      </c>
      <c r="C14" s="31">
        <v>118000</v>
      </c>
      <c r="D14" s="31"/>
      <c r="E14" s="30">
        <v>63800</v>
      </c>
      <c r="F14" s="30">
        <f t="shared" ref="F14:F26" si="3">C14+D14+E14</f>
        <v>181800</v>
      </c>
      <c r="G14" s="36" t="s">
        <v>153</v>
      </c>
    </row>
    <row r="15" spans="1:8" s="12" customFormat="1" ht="174" customHeight="1">
      <c r="A15" s="24" t="s">
        <v>54</v>
      </c>
      <c r="B15" s="39" t="s">
        <v>86</v>
      </c>
      <c r="C15" s="31">
        <v>7347857</v>
      </c>
      <c r="D15" s="31">
        <v>-3957858</v>
      </c>
      <c r="E15" s="30"/>
      <c r="F15" s="30">
        <f t="shared" si="3"/>
        <v>3389999</v>
      </c>
      <c r="G15" s="36" t="s">
        <v>154</v>
      </c>
    </row>
    <row r="16" spans="1:8" s="12" customFormat="1" ht="154.5" customHeight="1">
      <c r="A16" s="24" t="s">
        <v>65</v>
      </c>
      <c r="B16" s="39" t="s">
        <v>87</v>
      </c>
      <c r="C16" s="31">
        <v>35385000</v>
      </c>
      <c r="D16" s="31"/>
      <c r="E16" s="30">
        <v>1000000</v>
      </c>
      <c r="F16" s="30">
        <f t="shared" si="3"/>
        <v>36385000</v>
      </c>
      <c r="G16" s="36" t="s">
        <v>155</v>
      </c>
    </row>
    <row r="17" spans="1:8" s="12" customFormat="1" ht="168.75" customHeight="1">
      <c r="A17" s="24" t="s">
        <v>68</v>
      </c>
      <c r="B17" s="39" t="s">
        <v>97</v>
      </c>
      <c r="C17" s="31">
        <v>52661024</v>
      </c>
      <c r="D17" s="31">
        <v>-1650400</v>
      </c>
      <c r="E17" s="30"/>
      <c r="F17" s="30">
        <f t="shared" si="3"/>
        <v>51010624</v>
      </c>
      <c r="G17" s="36" t="s">
        <v>156</v>
      </c>
      <c r="H17" s="40"/>
    </row>
    <row r="18" spans="1:8" s="12" customFormat="1" ht="174" customHeight="1">
      <c r="A18" s="24" t="s">
        <v>68</v>
      </c>
      <c r="B18" s="39" t="s">
        <v>88</v>
      </c>
      <c r="C18" s="31">
        <v>32003292</v>
      </c>
      <c r="D18" s="31">
        <v>-1902858</v>
      </c>
      <c r="E18" s="30"/>
      <c r="F18" s="30">
        <f t="shared" si="3"/>
        <v>30100434</v>
      </c>
      <c r="G18" s="36" t="s">
        <v>157</v>
      </c>
    </row>
    <row r="19" spans="1:8" s="12" customFormat="1" ht="178.5" customHeight="1">
      <c r="A19" s="24" t="s">
        <v>65</v>
      </c>
      <c r="B19" s="39" t="s">
        <v>89</v>
      </c>
      <c r="C19" s="31">
        <v>181225000</v>
      </c>
      <c r="D19" s="31">
        <v>-6001000</v>
      </c>
      <c r="E19" s="30"/>
      <c r="F19" s="30">
        <f t="shared" si="3"/>
        <v>175224000</v>
      </c>
      <c r="G19" s="36" t="s">
        <v>158</v>
      </c>
    </row>
    <row r="20" spans="1:8" s="12" customFormat="1" ht="169.5" customHeight="1">
      <c r="A20" s="24" t="s">
        <v>65</v>
      </c>
      <c r="B20" s="39" t="s">
        <v>90</v>
      </c>
      <c r="C20" s="31">
        <v>20336000</v>
      </c>
      <c r="D20" s="31">
        <v>-7668000</v>
      </c>
      <c r="E20" s="30"/>
      <c r="F20" s="30">
        <f t="shared" si="3"/>
        <v>12668000</v>
      </c>
      <c r="G20" s="36" t="s">
        <v>159</v>
      </c>
    </row>
    <row r="21" spans="1:8" s="12" customFormat="1" ht="217.5" customHeight="1">
      <c r="A21" s="24" t="s">
        <v>68</v>
      </c>
      <c r="B21" s="39" t="s">
        <v>91</v>
      </c>
      <c r="C21" s="31">
        <v>0</v>
      </c>
      <c r="D21" s="31"/>
      <c r="E21" s="30">
        <v>138861</v>
      </c>
      <c r="F21" s="30">
        <f t="shared" si="3"/>
        <v>138861</v>
      </c>
      <c r="G21" s="36" t="s">
        <v>160</v>
      </c>
      <c r="H21" s="42"/>
    </row>
    <row r="22" spans="1:8" s="12" customFormat="1" ht="203.25" customHeight="1">
      <c r="A22" s="24" t="s">
        <v>68</v>
      </c>
      <c r="B22" s="39" t="s">
        <v>92</v>
      </c>
      <c r="C22" s="31">
        <v>0</v>
      </c>
      <c r="D22" s="31"/>
      <c r="E22" s="30">
        <v>117444</v>
      </c>
      <c r="F22" s="30">
        <f t="shared" si="3"/>
        <v>117444</v>
      </c>
      <c r="G22" s="36" t="s">
        <v>161</v>
      </c>
      <c r="H22" s="42"/>
    </row>
    <row r="23" spans="1:8" s="12" customFormat="1" ht="154.5" customHeight="1">
      <c r="A23" s="24" t="s">
        <v>65</v>
      </c>
      <c r="B23" s="39" t="s">
        <v>93</v>
      </c>
      <c r="C23" s="31">
        <v>0</v>
      </c>
      <c r="D23" s="31"/>
      <c r="E23" s="30">
        <v>458914</v>
      </c>
      <c r="F23" s="30">
        <f t="shared" si="3"/>
        <v>458914</v>
      </c>
      <c r="G23" s="36" t="s">
        <v>147</v>
      </c>
      <c r="H23" s="42"/>
    </row>
    <row r="24" spans="1:8" s="12" customFormat="1" ht="156" customHeight="1">
      <c r="A24" s="24" t="s">
        <v>65</v>
      </c>
      <c r="B24" s="39" t="s">
        <v>94</v>
      </c>
      <c r="C24" s="31">
        <v>0</v>
      </c>
      <c r="D24" s="31"/>
      <c r="E24" s="30">
        <v>508540</v>
      </c>
      <c r="F24" s="30">
        <f t="shared" si="3"/>
        <v>508540</v>
      </c>
      <c r="G24" s="36" t="s">
        <v>162</v>
      </c>
      <c r="H24" s="42"/>
    </row>
    <row r="25" spans="1:8" s="12" customFormat="1" ht="151.5" customHeight="1">
      <c r="A25" s="24" t="s">
        <v>65</v>
      </c>
      <c r="B25" s="39" t="s">
        <v>95</v>
      </c>
      <c r="C25" s="31">
        <v>0</v>
      </c>
      <c r="D25" s="31"/>
      <c r="E25" s="30">
        <v>91200</v>
      </c>
      <c r="F25" s="30">
        <f t="shared" si="3"/>
        <v>91200</v>
      </c>
      <c r="G25" s="36" t="s">
        <v>149</v>
      </c>
      <c r="H25" s="42"/>
    </row>
    <row r="26" spans="1:8" s="12" customFormat="1" ht="156.75" customHeight="1">
      <c r="A26" s="24" t="s">
        <v>70</v>
      </c>
      <c r="B26" s="39" t="s">
        <v>96</v>
      </c>
      <c r="C26" s="31">
        <v>14303000</v>
      </c>
      <c r="D26" s="31">
        <v>-2700000</v>
      </c>
      <c r="E26" s="30"/>
      <c r="F26" s="30">
        <f t="shared" si="3"/>
        <v>11603000</v>
      </c>
      <c r="G26" s="36" t="s">
        <v>150</v>
      </c>
    </row>
    <row r="27" spans="1:8" ht="14.25">
      <c r="A27" s="11"/>
      <c r="B27" s="11"/>
      <c r="C27" s="11"/>
      <c r="D27" s="11"/>
      <c r="E27" s="11"/>
      <c r="F27" s="11"/>
      <c r="G27" s="14"/>
    </row>
    <row r="28" spans="1:8" ht="14.25">
      <c r="A28" s="11"/>
      <c r="B28" s="11"/>
      <c r="C28" s="11"/>
      <c r="D28" s="11"/>
      <c r="E28" s="11"/>
      <c r="F28" s="11"/>
      <c r="G28" s="14"/>
    </row>
    <row r="29" spans="1:8" ht="14.25">
      <c r="A29" s="11"/>
      <c r="B29" s="11"/>
      <c r="C29" s="11"/>
      <c r="D29" s="11"/>
      <c r="E29" s="11"/>
      <c r="F29" s="11"/>
      <c r="G29" s="14"/>
    </row>
    <row r="30" spans="1:8" ht="14.25">
      <c r="A30" s="11"/>
      <c r="B30" s="11"/>
      <c r="C30" s="11"/>
      <c r="D30" s="11"/>
      <c r="E30" s="11"/>
      <c r="F30" s="11"/>
      <c r="G30" s="14"/>
    </row>
    <row r="31" spans="1:8" ht="14.25">
      <c r="A31" s="11"/>
      <c r="B31" s="11"/>
      <c r="C31" s="11"/>
      <c r="D31" s="11"/>
      <c r="E31" s="11"/>
      <c r="F31" s="11"/>
      <c r="G31" s="14"/>
    </row>
    <row r="32" spans="1:8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 ht="14.25">
      <c r="A75" s="11"/>
      <c r="B75" s="11"/>
      <c r="C75" s="11"/>
      <c r="D75" s="11"/>
      <c r="E75" s="11"/>
      <c r="F75" s="11"/>
      <c r="G75" s="14"/>
    </row>
    <row r="76" spans="1:7" ht="14.25">
      <c r="A76" s="11"/>
      <c r="B76" s="11"/>
      <c r="C76" s="11"/>
      <c r="D76" s="11"/>
      <c r="E76" s="11"/>
      <c r="F76" s="11"/>
      <c r="G76" s="14"/>
    </row>
    <row r="77" spans="1:7" ht="14.25">
      <c r="A77" s="11"/>
      <c r="B77" s="11"/>
      <c r="C77" s="11"/>
      <c r="D77" s="11"/>
      <c r="E77" s="11"/>
      <c r="F77" s="11"/>
      <c r="G77" s="14"/>
    </row>
    <row r="78" spans="1:7" ht="14.25">
      <c r="A78" s="11"/>
      <c r="B78" s="11"/>
      <c r="C78" s="11"/>
      <c r="D78" s="11"/>
      <c r="E78" s="11"/>
      <c r="F78" s="11"/>
      <c r="G78" s="14"/>
    </row>
    <row r="79" spans="1:7">
      <c r="G79" s="15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  <row r="1212" spans="7:7">
      <c r="G1212" s="15"/>
    </row>
    <row r="1213" spans="7:7">
      <c r="G1213" s="15"/>
    </row>
    <row r="1214" spans="7:7">
      <c r="G1214" s="15"/>
    </row>
    <row r="1215" spans="7:7">
      <c r="G1215" s="15"/>
    </row>
  </sheetData>
  <autoFilter ref="A6:H26"/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67" orientation="portrait" r:id="rId1"/>
  <headerFooter alignWithMargins="0">
    <oddFooter>&amp;C&amp;P</oddFooter>
  </headerFooter>
  <ignoredErrors>
    <ignoredError sqref="F11:F12 F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6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J8" sqref="J8"/>
    </sheetView>
  </sheetViews>
  <sheetFormatPr defaultRowHeight="13.5"/>
  <cols>
    <col min="1" max="1" width="12.6640625" style="1" customWidth="1"/>
    <col min="2" max="2" width="29.6640625" style="1" customWidth="1"/>
    <col min="3" max="3" width="13.88671875" style="1" customWidth="1"/>
    <col min="4" max="5" width="11.33203125" style="1" customWidth="1"/>
    <col min="6" max="6" width="14" style="1" customWidth="1"/>
    <col min="7" max="7" width="21.33203125" style="13" customWidth="1"/>
    <col min="8" max="16384" width="8.88671875" style="1"/>
  </cols>
  <sheetData>
    <row r="1" spans="1:7" ht="35.25" customHeight="1">
      <c r="A1" s="54" t="s">
        <v>27</v>
      </c>
      <c r="B1" s="54"/>
      <c r="C1" s="54"/>
      <c r="D1" s="54"/>
      <c r="E1" s="54"/>
      <c r="F1" s="54"/>
      <c r="G1" s="54"/>
    </row>
    <row r="2" spans="1:7" s="18" customFormat="1" ht="11.25" customHeight="1">
      <c r="A2" s="54"/>
      <c r="B2" s="54"/>
      <c r="C2" s="54"/>
      <c r="D2" s="54"/>
      <c r="E2" s="54"/>
      <c r="F2" s="54"/>
      <c r="G2" s="54"/>
    </row>
    <row r="3" spans="1:7" ht="22.5" customHeight="1">
      <c r="A3" s="28" t="s">
        <v>13</v>
      </c>
      <c r="B3" s="16"/>
      <c r="C3" s="16"/>
      <c r="D3" s="2"/>
      <c r="E3" s="2"/>
      <c r="F3" s="2"/>
    </row>
    <row r="4" spans="1:7">
      <c r="G4" s="13" t="s">
        <v>0</v>
      </c>
    </row>
    <row r="5" spans="1:7" s="10" customFormat="1" ht="30.75" customHeight="1">
      <c r="A5" s="55" t="s">
        <v>2</v>
      </c>
      <c r="B5" s="55" t="s">
        <v>3</v>
      </c>
      <c r="C5" s="57" t="s">
        <v>30</v>
      </c>
      <c r="D5" s="57" t="s">
        <v>6</v>
      </c>
      <c r="E5" s="57"/>
      <c r="F5" s="57" t="s">
        <v>7</v>
      </c>
      <c r="G5" s="57" t="s">
        <v>126</v>
      </c>
    </row>
    <row r="6" spans="1:7" s="10" customFormat="1" ht="30.75" customHeight="1">
      <c r="A6" s="56"/>
      <c r="B6" s="55"/>
      <c r="C6" s="55"/>
      <c r="D6" s="37" t="s">
        <v>4</v>
      </c>
      <c r="E6" s="37" t="s">
        <v>5</v>
      </c>
      <c r="F6" s="57"/>
      <c r="G6" s="58"/>
    </row>
    <row r="7" spans="1:7" s="10" customFormat="1" ht="46.5" customHeight="1">
      <c r="A7" s="27" t="s">
        <v>8</v>
      </c>
      <c r="B7" s="27"/>
      <c r="C7" s="32">
        <f>SUM(C8,C10)</f>
        <v>0</v>
      </c>
      <c r="D7" s="32">
        <f>SUM(D8,D10)</f>
        <v>0</v>
      </c>
      <c r="E7" s="32">
        <f>SUM(E8,E10)</f>
        <v>0</v>
      </c>
      <c r="F7" s="32">
        <f>SUM(F8,F10)</f>
        <v>0</v>
      </c>
      <c r="G7" s="35">
        <f>D7+E7</f>
        <v>0</v>
      </c>
    </row>
    <row r="8" spans="1:7" s="12" customFormat="1" ht="47.25" customHeight="1">
      <c r="A8" s="26" t="s">
        <v>12</v>
      </c>
      <c r="B8" s="19"/>
      <c r="C8" s="33">
        <f>SUM(C9:C9)</f>
        <v>0</v>
      </c>
      <c r="D8" s="33">
        <f>SUM(D9:D9)</f>
        <v>0</v>
      </c>
      <c r="E8" s="33">
        <f>SUM(E9:E9)</f>
        <v>0</v>
      </c>
      <c r="F8" s="33">
        <f>SUM(F9:F9)</f>
        <v>0</v>
      </c>
      <c r="G8" s="49">
        <f>D8+E8</f>
        <v>0</v>
      </c>
    </row>
    <row r="9" spans="1:7" s="10" customFormat="1" ht="46.5" customHeight="1">
      <c r="A9" s="24"/>
      <c r="B9" s="23"/>
      <c r="C9" s="31"/>
      <c r="D9" s="31"/>
      <c r="E9" s="30"/>
      <c r="F9" s="30">
        <f t="shared" ref="F9" si="0">C9+D9+E9</f>
        <v>0</v>
      </c>
      <c r="G9" s="20"/>
    </row>
    <row r="10" spans="1:7" s="12" customFormat="1" ht="47.25" customHeight="1">
      <c r="A10" s="26" t="s">
        <v>52</v>
      </c>
      <c r="B10" s="19"/>
      <c r="C10" s="33">
        <f>SUM(C11:C11)</f>
        <v>0</v>
      </c>
      <c r="D10" s="33">
        <f>SUM(D11:D11)</f>
        <v>0</v>
      </c>
      <c r="E10" s="33">
        <f>SUM(E11:E11)</f>
        <v>0</v>
      </c>
      <c r="F10" s="33">
        <f>SUM(F11:F11)</f>
        <v>0</v>
      </c>
      <c r="G10" s="49">
        <f>D10+E10</f>
        <v>0</v>
      </c>
    </row>
    <row r="11" spans="1:7" s="10" customFormat="1" ht="46.5" customHeight="1">
      <c r="A11" s="24" t="s">
        <v>54</v>
      </c>
      <c r="B11" s="23"/>
      <c r="C11" s="31"/>
      <c r="D11" s="31"/>
      <c r="E11" s="30"/>
      <c r="F11" s="30">
        <f t="shared" ref="F11" si="1">C11+D11+E11</f>
        <v>0</v>
      </c>
      <c r="G11" s="20"/>
    </row>
    <row r="12" spans="1:7" ht="14.25">
      <c r="A12" s="11"/>
      <c r="B12" s="11"/>
      <c r="C12" s="11"/>
      <c r="D12" s="11"/>
      <c r="E12" s="11"/>
      <c r="F12" s="11"/>
      <c r="G12" s="14"/>
    </row>
    <row r="13" spans="1:7" ht="14.25">
      <c r="A13" s="11"/>
      <c r="B13" s="11"/>
      <c r="C13" s="11"/>
      <c r="D13" s="11"/>
      <c r="E13" s="11"/>
      <c r="F13" s="11"/>
      <c r="G13" s="14"/>
    </row>
    <row r="14" spans="1:7" ht="14.25">
      <c r="A14" s="11"/>
      <c r="B14" s="11"/>
      <c r="C14" s="11"/>
      <c r="D14" s="11"/>
      <c r="E14" s="11"/>
      <c r="F14" s="11"/>
      <c r="G14" s="14"/>
    </row>
    <row r="15" spans="1:7" ht="14.25">
      <c r="A15" s="11"/>
      <c r="B15" s="11"/>
      <c r="C15" s="11"/>
      <c r="D15" s="11"/>
      <c r="E15" s="11"/>
      <c r="F15" s="11"/>
      <c r="G15" s="14"/>
    </row>
    <row r="16" spans="1:7" ht="14.25">
      <c r="A16" s="11"/>
      <c r="B16" s="11"/>
      <c r="C16" s="11"/>
      <c r="D16" s="11"/>
      <c r="E16" s="11"/>
      <c r="F16" s="11"/>
      <c r="G16" s="14"/>
    </row>
    <row r="17" spans="1:7" ht="14.25">
      <c r="A17" s="11"/>
      <c r="B17" s="11"/>
      <c r="C17" s="11"/>
      <c r="D17" s="11"/>
      <c r="E17" s="11"/>
      <c r="F17" s="11"/>
      <c r="G17" s="14"/>
    </row>
    <row r="18" spans="1:7" ht="14.25">
      <c r="A18" s="11"/>
      <c r="B18" s="11"/>
      <c r="C18" s="11"/>
      <c r="D18" s="11"/>
      <c r="E18" s="11"/>
      <c r="F18" s="11"/>
      <c r="G18" s="14"/>
    </row>
    <row r="19" spans="1:7" ht="14.25">
      <c r="A19" s="11"/>
      <c r="B19" s="11"/>
      <c r="C19" s="11"/>
      <c r="D19" s="11"/>
      <c r="E19" s="11"/>
      <c r="F19" s="11"/>
      <c r="G19" s="14"/>
    </row>
    <row r="20" spans="1:7" ht="14.25">
      <c r="A20" s="11"/>
      <c r="B20" s="11"/>
      <c r="C20" s="11"/>
      <c r="D20" s="11"/>
      <c r="E20" s="11"/>
      <c r="F20" s="11"/>
      <c r="G20" s="14"/>
    </row>
    <row r="21" spans="1:7" ht="14.25">
      <c r="A21" s="11"/>
      <c r="B21" s="11"/>
      <c r="C21" s="11"/>
      <c r="D21" s="11"/>
      <c r="E21" s="11"/>
      <c r="F21" s="11"/>
      <c r="G21" s="14"/>
    </row>
    <row r="22" spans="1:7" ht="14.25">
      <c r="A22" s="11"/>
      <c r="B22" s="11"/>
      <c r="C22" s="11"/>
      <c r="D22" s="11"/>
      <c r="E22" s="11"/>
      <c r="F22" s="11"/>
      <c r="G22" s="14"/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 ht="14.25">
      <c r="A75" s="11"/>
      <c r="B75" s="11"/>
      <c r="C75" s="11"/>
      <c r="D75" s="11"/>
      <c r="E75" s="11"/>
      <c r="F75" s="11"/>
      <c r="G75" s="14"/>
    </row>
    <row r="76" spans="1:7" ht="14.25">
      <c r="A76" s="11"/>
      <c r="B76" s="11"/>
      <c r="C76" s="11"/>
      <c r="D76" s="11"/>
      <c r="E76" s="11"/>
      <c r="F76" s="11"/>
      <c r="G76" s="14"/>
    </row>
    <row r="77" spans="1:7" ht="14.25">
      <c r="A77" s="11"/>
      <c r="B77" s="11"/>
      <c r="C77" s="11"/>
      <c r="D77" s="11"/>
      <c r="E77" s="11"/>
      <c r="F77" s="11"/>
      <c r="G77" s="14"/>
    </row>
    <row r="78" spans="1:7" ht="14.25">
      <c r="A78" s="11"/>
      <c r="B78" s="11"/>
      <c r="C78" s="11"/>
      <c r="D78" s="11"/>
      <c r="E78" s="11"/>
      <c r="F78" s="11"/>
      <c r="G78" s="14"/>
    </row>
    <row r="79" spans="1:7" ht="14.25">
      <c r="A79" s="11"/>
      <c r="B79" s="11"/>
      <c r="C79" s="11"/>
      <c r="D79" s="11"/>
      <c r="E79" s="11"/>
      <c r="F79" s="11"/>
      <c r="G79" s="14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  <row r="1212" spans="7:7">
      <c r="G1212" s="15"/>
    </row>
    <row r="1213" spans="7:7">
      <c r="G1213" s="15"/>
    </row>
    <row r="1214" spans="7:7">
      <c r="G1214" s="15"/>
    </row>
    <row r="1215" spans="7:7">
      <c r="G1215" s="15"/>
    </row>
    <row r="1216" spans="7:7">
      <c r="G1216" s="15"/>
    </row>
  </sheetData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74" orientation="portrait" verticalDpi="4294967294" r:id="rId1"/>
  <headerFooter alignWithMargins="0">
    <oddFooter>&amp;C&amp;P</oddFooter>
  </headerFooter>
  <ignoredErrors>
    <ignoredError sqref="F9:F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6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J8" sqref="J8"/>
    </sheetView>
  </sheetViews>
  <sheetFormatPr defaultRowHeight="13.5"/>
  <cols>
    <col min="1" max="1" width="12.6640625" style="1" customWidth="1"/>
    <col min="2" max="2" width="29.6640625" style="1" customWidth="1"/>
    <col min="3" max="3" width="13.88671875" style="1" customWidth="1"/>
    <col min="4" max="5" width="11.33203125" style="1" customWidth="1"/>
    <col min="6" max="6" width="14" style="1" customWidth="1"/>
    <col min="7" max="7" width="21.33203125" style="13" customWidth="1"/>
    <col min="8" max="16384" width="8.88671875" style="1"/>
  </cols>
  <sheetData>
    <row r="1" spans="1:7" ht="35.25" customHeight="1">
      <c r="A1" s="54" t="s">
        <v>28</v>
      </c>
      <c r="B1" s="54"/>
      <c r="C1" s="54"/>
      <c r="D1" s="54"/>
      <c r="E1" s="54"/>
      <c r="F1" s="54"/>
      <c r="G1" s="54"/>
    </row>
    <row r="2" spans="1:7" s="18" customFormat="1" ht="11.25" customHeight="1">
      <c r="A2" s="54"/>
      <c r="B2" s="54"/>
      <c r="C2" s="54"/>
      <c r="D2" s="54"/>
      <c r="E2" s="54"/>
      <c r="F2" s="54"/>
      <c r="G2" s="54"/>
    </row>
    <row r="3" spans="1:7" ht="22.5" customHeight="1">
      <c r="A3" s="28" t="s">
        <v>14</v>
      </c>
      <c r="B3" s="16"/>
      <c r="C3" s="16"/>
      <c r="D3" s="2"/>
      <c r="E3" s="2"/>
      <c r="F3" s="2"/>
    </row>
    <row r="4" spans="1:7">
      <c r="G4" s="13" t="s">
        <v>0</v>
      </c>
    </row>
    <row r="5" spans="1:7" s="10" customFormat="1" ht="30.75" customHeight="1">
      <c r="A5" s="55" t="s">
        <v>2</v>
      </c>
      <c r="B5" s="55" t="s">
        <v>3</v>
      </c>
      <c r="C5" s="57" t="s">
        <v>30</v>
      </c>
      <c r="D5" s="57" t="s">
        <v>6</v>
      </c>
      <c r="E5" s="57"/>
      <c r="F5" s="57" t="s">
        <v>7</v>
      </c>
      <c r="G5" s="57" t="s">
        <v>126</v>
      </c>
    </row>
    <row r="6" spans="1:7" s="10" customFormat="1" ht="30.75" customHeight="1">
      <c r="A6" s="56"/>
      <c r="B6" s="55"/>
      <c r="C6" s="55"/>
      <c r="D6" s="37" t="s">
        <v>4</v>
      </c>
      <c r="E6" s="37" t="s">
        <v>5</v>
      </c>
      <c r="F6" s="57"/>
      <c r="G6" s="58"/>
    </row>
    <row r="7" spans="1:7" s="10" customFormat="1" ht="46.5" customHeight="1">
      <c r="A7" s="27" t="s">
        <v>8</v>
      </c>
      <c r="B7" s="27"/>
      <c r="C7" s="32">
        <f>SUM(C8,C10)</f>
        <v>0</v>
      </c>
      <c r="D7" s="32">
        <f>SUM(D8,D10)</f>
        <v>0</v>
      </c>
      <c r="E7" s="32">
        <f>SUM(E8,E10)</f>
        <v>0</v>
      </c>
      <c r="F7" s="32">
        <f>SUM(F8,F10)</f>
        <v>0</v>
      </c>
      <c r="G7" s="35">
        <f>D7+E7</f>
        <v>0</v>
      </c>
    </row>
    <row r="8" spans="1:7" s="12" customFormat="1" ht="47.25" customHeight="1">
      <c r="A8" s="26" t="s">
        <v>12</v>
      </c>
      <c r="B8" s="19"/>
      <c r="C8" s="33">
        <f>SUM(C9:C9)</f>
        <v>0</v>
      </c>
      <c r="D8" s="33">
        <f>SUM(D9:D9)</f>
        <v>0</v>
      </c>
      <c r="E8" s="33">
        <f>SUM(E9:E9)</f>
        <v>0</v>
      </c>
      <c r="F8" s="33">
        <f>SUM(F9:F9)</f>
        <v>0</v>
      </c>
      <c r="G8" s="49">
        <f>D8+E8</f>
        <v>0</v>
      </c>
    </row>
    <row r="9" spans="1:7" s="10" customFormat="1" ht="46.5" customHeight="1">
      <c r="A9" s="24"/>
      <c r="B9" s="23"/>
      <c r="C9" s="31"/>
      <c r="D9" s="31"/>
      <c r="E9" s="30"/>
      <c r="F9" s="30">
        <f t="shared" ref="F9" si="0">C9+D9+E9</f>
        <v>0</v>
      </c>
      <c r="G9" s="20"/>
    </row>
    <row r="10" spans="1:7" s="12" customFormat="1" ht="47.25" customHeight="1">
      <c r="A10" s="26" t="s">
        <v>51</v>
      </c>
      <c r="B10" s="19"/>
      <c r="C10" s="33">
        <f>SUM(C11:C11)</f>
        <v>0</v>
      </c>
      <c r="D10" s="33">
        <f>SUM(D11:D11)</f>
        <v>0</v>
      </c>
      <c r="E10" s="33">
        <f>SUM(E11:E11)</f>
        <v>0</v>
      </c>
      <c r="F10" s="33">
        <f>SUM(F11:F11)</f>
        <v>0</v>
      </c>
      <c r="G10" s="49">
        <f>D10+E10</f>
        <v>0</v>
      </c>
    </row>
    <row r="11" spans="1:7" s="10" customFormat="1" ht="46.5" customHeight="1">
      <c r="A11" s="24" t="s">
        <v>54</v>
      </c>
      <c r="B11" s="23"/>
      <c r="C11" s="31"/>
      <c r="D11" s="31"/>
      <c r="E11" s="30"/>
      <c r="F11" s="30">
        <f t="shared" ref="F11" si="1">C11+D11+E11</f>
        <v>0</v>
      </c>
      <c r="G11" s="20"/>
    </row>
    <row r="12" spans="1:7" ht="14.25">
      <c r="A12" s="11"/>
      <c r="B12" s="11"/>
      <c r="C12" s="11"/>
      <c r="D12" s="11"/>
      <c r="E12" s="11"/>
      <c r="F12" s="11"/>
      <c r="G12" s="14"/>
    </row>
    <row r="13" spans="1:7" ht="14.25">
      <c r="A13" s="11"/>
      <c r="B13" s="11"/>
      <c r="C13" s="11"/>
      <c r="D13" s="11"/>
      <c r="E13" s="11"/>
      <c r="F13" s="11"/>
      <c r="G13" s="14"/>
    </row>
    <row r="14" spans="1:7" ht="14.25">
      <c r="A14" s="11"/>
      <c r="B14" s="11"/>
      <c r="C14" s="11"/>
      <c r="D14" s="11"/>
      <c r="E14" s="11"/>
      <c r="F14" s="11"/>
      <c r="G14" s="14"/>
    </row>
    <row r="15" spans="1:7" ht="14.25">
      <c r="A15" s="11"/>
      <c r="B15" s="11"/>
      <c r="C15" s="11"/>
      <c r="D15" s="11"/>
      <c r="E15" s="11"/>
      <c r="F15" s="11"/>
      <c r="G15" s="14"/>
    </row>
    <row r="16" spans="1:7" ht="14.25">
      <c r="A16" s="11"/>
      <c r="B16" s="11"/>
      <c r="C16" s="11"/>
      <c r="D16" s="11"/>
      <c r="E16" s="11"/>
      <c r="F16" s="11"/>
      <c r="G16" s="14"/>
    </row>
    <row r="17" spans="1:7" ht="14.25">
      <c r="A17" s="11"/>
      <c r="B17" s="11"/>
      <c r="C17" s="11"/>
      <c r="D17" s="11"/>
      <c r="E17" s="11"/>
      <c r="F17" s="11"/>
      <c r="G17" s="14"/>
    </row>
    <row r="18" spans="1:7" ht="14.25">
      <c r="A18" s="11"/>
      <c r="B18" s="11"/>
      <c r="C18" s="11"/>
      <c r="D18" s="11"/>
      <c r="E18" s="11"/>
      <c r="F18" s="11"/>
      <c r="G18" s="14"/>
    </row>
    <row r="19" spans="1:7" ht="14.25">
      <c r="A19" s="11"/>
      <c r="B19" s="11"/>
      <c r="C19" s="11"/>
      <c r="D19" s="11"/>
      <c r="E19" s="11"/>
      <c r="F19" s="11"/>
      <c r="G19" s="14"/>
    </row>
    <row r="20" spans="1:7" ht="14.25">
      <c r="A20" s="11"/>
      <c r="B20" s="11"/>
      <c r="C20" s="11"/>
      <c r="D20" s="11"/>
      <c r="E20" s="11"/>
      <c r="F20" s="11"/>
      <c r="G20" s="14"/>
    </row>
    <row r="21" spans="1:7" ht="14.25">
      <c r="A21" s="11"/>
      <c r="B21" s="11"/>
      <c r="C21" s="11"/>
      <c r="D21" s="11"/>
      <c r="E21" s="11"/>
      <c r="F21" s="11"/>
      <c r="G21" s="14"/>
    </row>
    <row r="22" spans="1:7" ht="14.25">
      <c r="A22" s="11"/>
      <c r="B22" s="11"/>
      <c r="C22" s="11"/>
      <c r="D22" s="11"/>
      <c r="E22" s="11"/>
      <c r="F22" s="11"/>
      <c r="G22" s="14"/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 ht="14.25">
      <c r="A75" s="11"/>
      <c r="B75" s="11"/>
      <c r="C75" s="11"/>
      <c r="D75" s="11"/>
      <c r="E75" s="11"/>
      <c r="F75" s="11"/>
      <c r="G75" s="14"/>
    </row>
    <row r="76" spans="1:7" ht="14.25">
      <c r="A76" s="11"/>
      <c r="B76" s="11"/>
      <c r="C76" s="11"/>
      <c r="D76" s="11"/>
      <c r="E76" s="11"/>
      <c r="F76" s="11"/>
      <c r="G76" s="14"/>
    </row>
    <row r="77" spans="1:7" ht="14.25">
      <c r="A77" s="11"/>
      <c r="B77" s="11"/>
      <c r="C77" s="11"/>
      <c r="D77" s="11"/>
      <c r="E77" s="11"/>
      <c r="F77" s="11"/>
      <c r="G77" s="14"/>
    </row>
    <row r="78" spans="1:7" ht="14.25">
      <c r="A78" s="11"/>
      <c r="B78" s="11"/>
      <c r="C78" s="11"/>
      <c r="D78" s="11"/>
      <c r="E78" s="11"/>
      <c r="F78" s="11"/>
      <c r="G78" s="14"/>
    </row>
    <row r="79" spans="1:7" ht="14.25">
      <c r="A79" s="11"/>
      <c r="B79" s="11"/>
      <c r="C79" s="11"/>
      <c r="D79" s="11"/>
      <c r="E79" s="11"/>
      <c r="F79" s="11"/>
      <c r="G79" s="14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  <row r="1212" spans="7:7">
      <c r="G1212" s="15"/>
    </row>
    <row r="1213" spans="7:7">
      <c r="G1213" s="15"/>
    </row>
    <row r="1214" spans="7:7">
      <c r="G1214" s="15"/>
    </row>
    <row r="1215" spans="7:7">
      <c r="G1215" s="15"/>
    </row>
    <row r="1216" spans="7:7">
      <c r="G1216" s="15"/>
    </row>
  </sheetData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74" orientation="portrait" verticalDpi="4294967294" r:id="rId1"/>
  <headerFooter alignWithMargins="0">
    <oddFooter>&amp;C&amp;P</oddFooter>
  </headerFooter>
  <ignoredErrors>
    <ignoredError sqref="F9:F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Normal="100" zoomScaleSheetLayoutView="100" workbookViewId="0">
      <selection activeCell="G11" sqref="G11"/>
    </sheetView>
  </sheetViews>
  <sheetFormatPr defaultRowHeight="13.5"/>
  <cols>
    <col min="8" max="8" width="13.5546875" customWidth="1"/>
  </cols>
  <sheetData>
    <row r="1" spans="1:8" ht="27" customHeight="1"/>
    <row r="2" spans="1:8" ht="27" customHeight="1"/>
    <row r="3" spans="1:8" ht="27" customHeight="1"/>
    <row r="4" spans="1:8" ht="27" customHeight="1"/>
    <row r="5" spans="1:8" ht="14.25">
      <c r="A5" s="3"/>
      <c r="B5" s="4"/>
      <c r="C5" s="4"/>
      <c r="D5" s="4"/>
      <c r="E5" s="4"/>
      <c r="F5" s="4"/>
      <c r="G5" s="4"/>
      <c r="H5" s="4"/>
    </row>
    <row r="6" spans="1:8">
      <c r="A6" s="59" t="s">
        <v>185</v>
      </c>
      <c r="B6" s="60"/>
      <c r="C6" s="60"/>
      <c r="D6" s="60"/>
      <c r="E6" s="60"/>
      <c r="F6" s="60"/>
      <c r="G6" s="60"/>
      <c r="H6" s="60"/>
    </row>
    <row r="7" spans="1:8" ht="13.5" customHeight="1">
      <c r="A7" s="60"/>
      <c r="B7" s="60"/>
      <c r="C7" s="60"/>
      <c r="D7" s="60"/>
      <c r="E7" s="60"/>
      <c r="F7" s="60"/>
      <c r="G7" s="60"/>
      <c r="H7" s="60"/>
    </row>
    <row r="8" spans="1:8">
      <c r="A8" s="60"/>
      <c r="B8" s="60"/>
      <c r="C8" s="60"/>
      <c r="D8" s="60"/>
      <c r="E8" s="60"/>
      <c r="F8" s="60"/>
      <c r="G8" s="60"/>
      <c r="H8" s="60"/>
    </row>
    <row r="9" spans="1:8">
      <c r="A9" s="60"/>
      <c r="B9" s="60"/>
      <c r="C9" s="60"/>
      <c r="D9" s="60"/>
      <c r="E9" s="60"/>
      <c r="F9" s="60"/>
      <c r="G9" s="60"/>
      <c r="H9" s="60"/>
    </row>
    <row r="10" spans="1:8" ht="19.5">
      <c r="A10" s="8"/>
      <c r="B10" s="7"/>
      <c r="C10" s="7"/>
      <c r="D10" s="7"/>
      <c r="E10" s="7"/>
      <c r="F10" s="7"/>
      <c r="G10" s="7"/>
      <c r="H10" s="7"/>
    </row>
    <row r="11" spans="1:8" ht="19.5">
      <c r="A11" s="8"/>
      <c r="B11" s="7"/>
      <c r="C11" s="7"/>
      <c r="D11" s="7"/>
      <c r="E11" s="7"/>
      <c r="F11" s="7"/>
      <c r="G11" s="7"/>
      <c r="H11" s="7"/>
    </row>
    <row r="12" spans="1:8" ht="19.5">
      <c r="A12" s="8"/>
      <c r="B12" s="7"/>
      <c r="C12" s="7"/>
      <c r="D12" s="7"/>
      <c r="E12" s="7"/>
      <c r="F12" s="7"/>
      <c r="G12" s="7"/>
      <c r="H12" s="7"/>
    </row>
    <row r="13" spans="1:8" ht="19.5">
      <c r="A13" s="8"/>
      <c r="B13" s="7"/>
      <c r="C13" s="7"/>
      <c r="D13" s="7"/>
      <c r="E13" s="7"/>
      <c r="F13" s="7"/>
      <c r="G13" s="7"/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A30" s="7"/>
      <c r="B30" s="7"/>
      <c r="C30" s="7"/>
      <c r="D30" s="7"/>
      <c r="E30" s="7"/>
      <c r="F30" s="7"/>
      <c r="G30" s="7"/>
      <c r="H30" s="7"/>
    </row>
    <row r="31" spans="1:8">
      <c r="A31" s="7"/>
      <c r="B31" s="7"/>
      <c r="C31" s="7"/>
      <c r="D31" s="7"/>
      <c r="E31" s="7"/>
      <c r="F31" s="7"/>
      <c r="G31" s="7"/>
      <c r="H31" s="7"/>
    </row>
    <row r="32" spans="1:8">
      <c r="A32" s="7"/>
      <c r="B32" s="7"/>
      <c r="C32" s="7"/>
      <c r="D32" s="7"/>
      <c r="E32" s="7"/>
      <c r="F32" s="7"/>
      <c r="G32" s="7"/>
      <c r="H32" s="7"/>
    </row>
    <row r="33" spans="1:8">
      <c r="A33" s="7"/>
      <c r="B33" s="7"/>
      <c r="C33" s="7"/>
      <c r="D33" s="7"/>
      <c r="E33" s="7"/>
      <c r="F33" s="7"/>
      <c r="G33" s="7"/>
      <c r="H33" s="7"/>
    </row>
    <row r="34" spans="1:8">
      <c r="A34" s="7"/>
      <c r="B34" s="7"/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  <row r="37" spans="1:8" ht="40.5">
      <c r="A37" s="9" t="s">
        <v>1</v>
      </c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  <row r="40" spans="1:8">
      <c r="A40" s="7"/>
      <c r="B40" s="7"/>
      <c r="C40" s="7"/>
      <c r="D40" s="7"/>
      <c r="E40" s="7"/>
      <c r="F40" s="7"/>
      <c r="G40" s="7"/>
      <c r="H40" s="7"/>
    </row>
  </sheetData>
  <mergeCells count="1">
    <mergeCell ref="A6:H9"/>
  </mergeCells>
  <phoneticPr fontId="2" type="noConversion"/>
  <pageMargins left="0.52" right="0.63" top="1" bottom="1" header="0.5" footer="0.5"/>
  <pageSetup paperSize="9" orientation="portrait" vertic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2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H8" sqref="H8"/>
    </sheetView>
  </sheetViews>
  <sheetFormatPr defaultRowHeight="13.5"/>
  <cols>
    <col min="1" max="1" width="12.6640625" style="1" customWidth="1"/>
    <col min="2" max="2" width="29.6640625" style="1" customWidth="1"/>
    <col min="3" max="3" width="15.6640625" style="1" bestFit="1" customWidth="1"/>
    <col min="4" max="4" width="11.33203125" style="1" customWidth="1"/>
    <col min="5" max="5" width="12.88671875" style="1" bestFit="1" customWidth="1"/>
    <col min="6" max="6" width="15.6640625" style="1" bestFit="1" customWidth="1"/>
    <col min="7" max="7" width="21.33203125" style="13" customWidth="1"/>
    <col min="8" max="8" width="50.6640625" style="1" customWidth="1"/>
    <col min="9" max="16384" width="8.88671875" style="1"/>
  </cols>
  <sheetData>
    <row r="1" spans="1:8" ht="35.25" customHeight="1">
      <c r="A1" s="54" t="s">
        <v>18</v>
      </c>
      <c r="B1" s="54"/>
      <c r="C1" s="54"/>
      <c r="D1" s="54"/>
      <c r="E1" s="54"/>
      <c r="F1" s="54"/>
      <c r="G1" s="54"/>
    </row>
    <row r="2" spans="1:8" s="18" customFormat="1" ht="11.25" customHeight="1">
      <c r="A2" s="54"/>
      <c r="B2" s="54"/>
      <c r="C2" s="54"/>
      <c r="D2" s="54"/>
      <c r="E2" s="54"/>
      <c r="F2" s="54"/>
      <c r="G2" s="54"/>
    </row>
    <row r="3" spans="1:8" ht="22.5" customHeight="1">
      <c r="A3" s="28" t="s">
        <v>10</v>
      </c>
      <c r="B3" s="16"/>
      <c r="C3" s="16"/>
      <c r="D3" s="2"/>
      <c r="E3" s="2"/>
      <c r="F3" s="2"/>
    </row>
    <row r="4" spans="1:8">
      <c r="G4" s="13" t="s">
        <v>0</v>
      </c>
    </row>
    <row r="5" spans="1:8" s="10" customFormat="1" ht="30.75" customHeight="1">
      <c r="A5" s="55" t="s">
        <v>2</v>
      </c>
      <c r="B5" s="55" t="s">
        <v>3</v>
      </c>
      <c r="C5" s="57" t="s">
        <v>17</v>
      </c>
      <c r="D5" s="57" t="s">
        <v>6</v>
      </c>
      <c r="E5" s="57"/>
      <c r="F5" s="57" t="s">
        <v>7</v>
      </c>
      <c r="G5" s="57" t="s">
        <v>126</v>
      </c>
    </row>
    <row r="6" spans="1:8" s="10" customFormat="1" ht="30.75" customHeight="1">
      <c r="A6" s="56"/>
      <c r="B6" s="55"/>
      <c r="C6" s="55"/>
      <c r="D6" s="17" t="s">
        <v>4</v>
      </c>
      <c r="E6" s="17" t="s">
        <v>5</v>
      </c>
      <c r="F6" s="57"/>
      <c r="G6" s="58"/>
    </row>
    <row r="7" spans="1:8" s="10" customFormat="1" ht="46.5" customHeight="1">
      <c r="A7" s="27" t="s">
        <v>8</v>
      </c>
      <c r="B7" s="27"/>
      <c r="C7" s="32">
        <f>SUM(C8)</f>
        <v>1495469</v>
      </c>
      <c r="D7" s="32">
        <f t="shared" ref="D7:F7" si="0">SUM(D8)</f>
        <v>-112269</v>
      </c>
      <c r="E7" s="32">
        <f t="shared" si="0"/>
        <v>18000</v>
      </c>
      <c r="F7" s="32">
        <f t="shared" si="0"/>
        <v>1401200</v>
      </c>
      <c r="G7" s="35">
        <f>D7+E7</f>
        <v>-94269</v>
      </c>
    </row>
    <row r="8" spans="1:8" s="12" customFormat="1" ht="47.25" customHeight="1">
      <c r="A8" s="26" t="s">
        <v>9</v>
      </c>
      <c r="B8" s="19"/>
      <c r="C8" s="33">
        <f>SUM(C9:C12)</f>
        <v>1495469</v>
      </c>
      <c r="D8" s="33">
        <f>SUM(D9:D12)</f>
        <v>-112269</v>
      </c>
      <c r="E8" s="33">
        <f>SUM(E9:E12)</f>
        <v>18000</v>
      </c>
      <c r="F8" s="33">
        <f>SUM(F9:F12)</f>
        <v>1401200</v>
      </c>
      <c r="G8" s="49">
        <f>D8+E8</f>
        <v>-94269</v>
      </c>
    </row>
    <row r="9" spans="1:8" s="12" customFormat="1" ht="213" customHeight="1">
      <c r="A9" s="24" t="s">
        <v>42</v>
      </c>
      <c r="B9" s="23" t="s">
        <v>99</v>
      </c>
      <c r="C9" s="31">
        <v>42000</v>
      </c>
      <c r="D9" s="31"/>
      <c r="E9" s="31">
        <v>8000</v>
      </c>
      <c r="F9" s="30">
        <f>C9+D9+E9</f>
        <v>50000</v>
      </c>
      <c r="G9" s="41" t="s">
        <v>163</v>
      </c>
      <c r="H9" s="40"/>
    </row>
    <row r="10" spans="1:8" s="12" customFormat="1" ht="183.75" customHeight="1">
      <c r="A10" s="24" t="s">
        <v>42</v>
      </c>
      <c r="B10" s="23" t="s">
        <v>100</v>
      </c>
      <c r="C10" s="31">
        <v>155000</v>
      </c>
      <c r="D10" s="31"/>
      <c r="E10" s="31">
        <v>10000</v>
      </c>
      <c r="F10" s="30">
        <f>C10+D10+E10</f>
        <v>165000</v>
      </c>
      <c r="G10" s="36" t="s">
        <v>164</v>
      </c>
      <c r="H10" s="40"/>
    </row>
    <row r="11" spans="1:8" s="12" customFormat="1" ht="165.75" customHeight="1">
      <c r="A11" s="24" t="s">
        <v>42</v>
      </c>
      <c r="B11" s="23" t="s">
        <v>43</v>
      </c>
      <c r="C11" s="31">
        <v>997469</v>
      </c>
      <c r="D11" s="31">
        <v>-17269</v>
      </c>
      <c r="E11" s="31"/>
      <c r="F11" s="30">
        <f>C11+D11+E11</f>
        <v>980200</v>
      </c>
      <c r="G11" s="36" t="s">
        <v>165</v>
      </c>
      <c r="H11" s="40"/>
    </row>
    <row r="12" spans="1:8" s="12" customFormat="1" ht="202.5" customHeight="1">
      <c r="A12" s="24" t="s">
        <v>48</v>
      </c>
      <c r="B12" s="23" t="s">
        <v>101</v>
      </c>
      <c r="C12" s="31">
        <v>301000</v>
      </c>
      <c r="D12" s="31">
        <v>-95000</v>
      </c>
      <c r="E12" s="31"/>
      <c r="F12" s="30">
        <f>C12+D12+E12</f>
        <v>206000</v>
      </c>
      <c r="G12" s="36" t="s">
        <v>166</v>
      </c>
      <c r="H12" s="40"/>
    </row>
    <row r="13" spans="1:8" ht="14.25">
      <c r="A13" s="11"/>
      <c r="B13" s="11"/>
      <c r="C13" s="11"/>
      <c r="D13" s="11"/>
      <c r="E13" s="11"/>
      <c r="F13" s="11"/>
      <c r="G13" s="14"/>
    </row>
    <row r="14" spans="1:8" ht="14.25">
      <c r="A14" s="11"/>
      <c r="B14" s="11"/>
      <c r="C14" s="11"/>
      <c r="D14" s="11"/>
      <c r="E14" s="11"/>
      <c r="F14" s="11"/>
      <c r="G14" s="14"/>
    </row>
    <row r="15" spans="1:8" ht="14.25">
      <c r="A15" s="11"/>
      <c r="B15" s="11"/>
      <c r="C15" s="11"/>
      <c r="D15" s="11"/>
      <c r="E15" s="11"/>
      <c r="F15" s="11"/>
      <c r="G15" s="14"/>
    </row>
    <row r="16" spans="1:8" ht="14.25">
      <c r="A16" s="11"/>
      <c r="B16" s="11"/>
      <c r="C16" s="11"/>
      <c r="D16" s="11"/>
      <c r="E16" s="11"/>
      <c r="F16" s="11"/>
      <c r="G16" s="14"/>
    </row>
    <row r="17" spans="1:7" ht="14.25">
      <c r="A17" s="11"/>
      <c r="B17" s="11"/>
      <c r="C17" s="11"/>
      <c r="D17" s="11"/>
      <c r="E17" s="11"/>
      <c r="F17" s="11"/>
      <c r="G17" s="14"/>
    </row>
    <row r="18" spans="1:7" ht="14.25">
      <c r="A18" s="11"/>
      <c r="B18" s="11"/>
      <c r="C18" s="11"/>
      <c r="D18" s="11"/>
      <c r="E18" s="11"/>
      <c r="F18" s="11"/>
      <c r="G18" s="14"/>
    </row>
    <row r="19" spans="1:7" ht="14.25">
      <c r="A19" s="11"/>
      <c r="B19" s="11"/>
      <c r="C19" s="11"/>
      <c r="D19" s="11"/>
      <c r="E19" s="11"/>
      <c r="F19" s="11"/>
      <c r="G19" s="14"/>
    </row>
    <row r="20" spans="1:7" ht="14.25">
      <c r="A20" s="11"/>
      <c r="B20" s="11"/>
      <c r="C20" s="11"/>
      <c r="D20" s="11"/>
      <c r="E20" s="11"/>
      <c r="F20" s="11"/>
      <c r="G20" s="14"/>
    </row>
    <row r="21" spans="1:7" ht="14.25">
      <c r="A21" s="11"/>
      <c r="B21" s="11"/>
      <c r="C21" s="11"/>
      <c r="D21" s="11"/>
      <c r="E21" s="11"/>
      <c r="F21" s="11"/>
      <c r="G21" s="14"/>
    </row>
    <row r="22" spans="1:7" ht="14.25">
      <c r="A22" s="11"/>
      <c r="B22" s="11"/>
      <c r="C22" s="11"/>
      <c r="D22" s="11"/>
      <c r="E22" s="11"/>
      <c r="F22" s="11"/>
      <c r="G22" s="14"/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>
      <c r="G56" s="15"/>
    </row>
    <row r="57" spans="1:7">
      <c r="G57" s="15"/>
    </row>
    <row r="58" spans="1:7">
      <c r="G58" s="15"/>
    </row>
    <row r="59" spans="1:7">
      <c r="G59" s="15"/>
    </row>
    <row r="60" spans="1:7">
      <c r="G60" s="15"/>
    </row>
    <row r="61" spans="1:7">
      <c r="G61" s="15"/>
    </row>
    <row r="62" spans="1:7">
      <c r="G62" s="15"/>
    </row>
    <row r="63" spans="1:7">
      <c r="G63" s="15"/>
    </row>
    <row r="64" spans="1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  <row r="74" spans="7:7">
      <c r="G74" s="15"/>
    </row>
    <row r="75" spans="7:7">
      <c r="G75" s="15"/>
    </row>
    <row r="76" spans="7:7">
      <c r="G76" s="15"/>
    </row>
    <row r="77" spans="7:7">
      <c r="G77" s="15"/>
    </row>
    <row r="78" spans="7:7">
      <c r="G78" s="15"/>
    </row>
    <row r="79" spans="7:7">
      <c r="G79" s="15"/>
    </row>
    <row r="80" spans="7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</sheetData>
  <autoFilter ref="A6:H12"/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71" orientation="portrait" r:id="rId1"/>
  <headerFooter alignWithMargins="0">
    <oddFooter>&amp;C&amp;P</oddFooter>
  </headerFooter>
  <ignoredErrors>
    <ignoredError sqref="F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9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E31" sqref="E31"/>
    </sheetView>
  </sheetViews>
  <sheetFormatPr defaultRowHeight="13.5"/>
  <cols>
    <col min="1" max="1" width="12.6640625" style="1" customWidth="1"/>
    <col min="2" max="2" width="29.6640625" style="1" customWidth="1"/>
    <col min="3" max="3" width="15.6640625" style="1" bestFit="1" customWidth="1"/>
    <col min="4" max="4" width="11.33203125" style="1" customWidth="1"/>
    <col min="5" max="5" width="14.33203125" style="1" bestFit="1" customWidth="1"/>
    <col min="6" max="6" width="15.6640625" style="1" bestFit="1" customWidth="1"/>
    <col min="7" max="7" width="21.33203125" style="13" customWidth="1"/>
    <col min="8" max="8" width="50.21875" style="1" customWidth="1"/>
    <col min="9" max="16384" width="8.88671875" style="1"/>
  </cols>
  <sheetData>
    <row r="1" spans="1:8" ht="35.25" customHeight="1">
      <c r="A1" s="54" t="s">
        <v>19</v>
      </c>
      <c r="B1" s="54"/>
      <c r="C1" s="54"/>
      <c r="D1" s="54"/>
      <c r="E1" s="54"/>
      <c r="F1" s="54"/>
      <c r="G1" s="54"/>
    </row>
    <row r="2" spans="1:8" s="18" customFormat="1" ht="11.25" customHeight="1">
      <c r="A2" s="54"/>
      <c r="B2" s="54"/>
      <c r="C2" s="54"/>
      <c r="D2" s="54"/>
      <c r="E2" s="54"/>
      <c r="F2" s="54"/>
      <c r="G2" s="54"/>
    </row>
    <row r="3" spans="1:8" ht="22.5" customHeight="1">
      <c r="A3" s="28" t="s">
        <v>11</v>
      </c>
      <c r="B3" s="16"/>
      <c r="C3" s="16"/>
      <c r="D3" s="2"/>
      <c r="E3" s="2"/>
      <c r="F3" s="2"/>
    </row>
    <row r="4" spans="1:8">
      <c r="G4" s="13" t="s">
        <v>0</v>
      </c>
    </row>
    <row r="5" spans="1:8" s="10" customFormat="1" ht="30.75" customHeight="1">
      <c r="A5" s="55" t="s">
        <v>2</v>
      </c>
      <c r="B5" s="55" t="s">
        <v>3</v>
      </c>
      <c r="C5" s="57" t="s">
        <v>17</v>
      </c>
      <c r="D5" s="57" t="s">
        <v>6</v>
      </c>
      <c r="E5" s="57"/>
      <c r="F5" s="57" t="s">
        <v>7</v>
      </c>
      <c r="G5" s="57" t="s">
        <v>126</v>
      </c>
    </row>
    <row r="6" spans="1:8" s="10" customFormat="1" ht="30.75" customHeight="1">
      <c r="A6" s="56"/>
      <c r="B6" s="55"/>
      <c r="C6" s="55"/>
      <c r="D6" s="21" t="s">
        <v>4</v>
      </c>
      <c r="E6" s="21" t="s">
        <v>5</v>
      </c>
      <c r="F6" s="57"/>
      <c r="G6" s="58"/>
    </row>
    <row r="7" spans="1:8" s="10" customFormat="1" ht="46.5" customHeight="1">
      <c r="A7" s="27" t="s">
        <v>8</v>
      </c>
      <c r="B7" s="27"/>
      <c r="C7" s="32">
        <f>SUM(C8,C10,C29,C31)</f>
        <v>238676378</v>
      </c>
      <c r="D7" s="32">
        <f t="shared" ref="D7:F7" si="0">SUM(D8,D10,D29,D31)</f>
        <v>-995269</v>
      </c>
      <c r="E7" s="32">
        <f t="shared" si="0"/>
        <v>26004450</v>
      </c>
      <c r="F7" s="32">
        <f t="shared" si="0"/>
        <v>263685559</v>
      </c>
      <c r="G7" s="35">
        <f>D7+E7</f>
        <v>25009181</v>
      </c>
    </row>
    <row r="8" spans="1:8" s="12" customFormat="1" ht="47.25" customHeight="1">
      <c r="A8" s="26" t="s">
        <v>34</v>
      </c>
      <c r="B8" s="22"/>
      <c r="C8" s="34">
        <f>SUM(C9:C9)</f>
        <v>17380938</v>
      </c>
      <c r="D8" s="34">
        <f>SUM(D9:D9)</f>
        <v>0</v>
      </c>
      <c r="E8" s="34">
        <f>SUM(E9:E9)</f>
        <v>1804000</v>
      </c>
      <c r="F8" s="34">
        <f>SUM(F9:F9)</f>
        <v>19184938</v>
      </c>
      <c r="G8" s="48">
        <f>D8+E8</f>
        <v>1804000</v>
      </c>
    </row>
    <row r="9" spans="1:8" s="12" customFormat="1" ht="218.25" customHeight="1">
      <c r="A9" s="24" t="s">
        <v>35</v>
      </c>
      <c r="B9" s="23" t="s">
        <v>102</v>
      </c>
      <c r="C9" s="31">
        <v>17380938</v>
      </c>
      <c r="D9" s="31"/>
      <c r="E9" s="30">
        <v>1804000</v>
      </c>
      <c r="F9" s="30">
        <f>C9+D9+E9</f>
        <v>19184938</v>
      </c>
      <c r="G9" s="36" t="s">
        <v>167</v>
      </c>
    </row>
    <row r="10" spans="1:8" s="12" customFormat="1" ht="47.25" customHeight="1">
      <c r="A10" s="26" t="s">
        <v>44</v>
      </c>
      <c r="B10" s="22"/>
      <c r="C10" s="34">
        <f>SUM(C11:C28)</f>
        <v>217160440</v>
      </c>
      <c r="D10" s="34">
        <f>SUM(D11:D28)</f>
        <v>-995269</v>
      </c>
      <c r="E10" s="34">
        <f>SUM(E11:E28)</f>
        <v>21668950</v>
      </c>
      <c r="F10" s="34">
        <f>SUM(F11:F28)</f>
        <v>237834121</v>
      </c>
      <c r="G10" s="48">
        <f>D10+E10</f>
        <v>20673681</v>
      </c>
    </row>
    <row r="11" spans="1:8" s="12" customFormat="1" ht="160.5" customHeight="1">
      <c r="A11" s="43" t="s">
        <v>114</v>
      </c>
      <c r="B11" s="44" t="s">
        <v>115</v>
      </c>
      <c r="C11" s="45">
        <v>374000</v>
      </c>
      <c r="D11" s="45">
        <v>-187000</v>
      </c>
      <c r="E11" s="46"/>
      <c r="F11" s="46">
        <f t="shared" ref="F11:F28" si="1">C11+D11+E11</f>
        <v>187000</v>
      </c>
      <c r="G11" s="47" t="s">
        <v>207</v>
      </c>
    </row>
    <row r="12" spans="1:8" s="12" customFormat="1" ht="139.5" customHeight="1">
      <c r="A12" s="43" t="s">
        <v>114</v>
      </c>
      <c r="B12" s="44" t="s">
        <v>117</v>
      </c>
      <c r="C12" s="45">
        <v>1000000</v>
      </c>
      <c r="D12" s="45">
        <v>-300000</v>
      </c>
      <c r="E12" s="46"/>
      <c r="F12" s="46">
        <f t="shared" ref="F12" si="2">C12+D12+E12</f>
        <v>700000</v>
      </c>
      <c r="G12" s="47" t="s">
        <v>131</v>
      </c>
    </row>
    <row r="13" spans="1:8" s="12" customFormat="1" ht="139.5" customHeight="1">
      <c r="A13" s="43" t="s">
        <v>114</v>
      </c>
      <c r="B13" s="44" t="s">
        <v>116</v>
      </c>
      <c r="C13" s="45">
        <v>25000</v>
      </c>
      <c r="D13" s="45"/>
      <c r="E13" s="46">
        <v>25000</v>
      </c>
      <c r="F13" s="46">
        <f t="shared" ref="F13" si="3">C13+D13+E13</f>
        <v>50000</v>
      </c>
      <c r="G13" s="47" t="s">
        <v>168</v>
      </c>
    </row>
    <row r="14" spans="1:8" s="10" customFormat="1" ht="193.5" customHeight="1">
      <c r="A14" s="24" t="s">
        <v>45</v>
      </c>
      <c r="B14" s="23" t="s">
        <v>103</v>
      </c>
      <c r="C14" s="31">
        <v>84000</v>
      </c>
      <c r="D14" s="31"/>
      <c r="E14" s="30">
        <v>16000</v>
      </c>
      <c r="F14" s="30">
        <f t="shared" si="1"/>
        <v>100000</v>
      </c>
      <c r="G14" s="36" t="s">
        <v>169</v>
      </c>
      <c r="H14" s="40"/>
    </row>
    <row r="15" spans="1:8" s="10" customFormat="1" ht="210.75" customHeight="1">
      <c r="A15" s="24" t="s">
        <v>45</v>
      </c>
      <c r="B15" s="23" t="s">
        <v>104</v>
      </c>
      <c r="C15" s="31">
        <v>113000</v>
      </c>
      <c r="D15" s="31"/>
      <c r="E15" s="30">
        <v>2000</v>
      </c>
      <c r="F15" s="30">
        <f t="shared" si="1"/>
        <v>115000</v>
      </c>
      <c r="G15" s="36" t="s">
        <v>170</v>
      </c>
      <c r="H15" s="40"/>
    </row>
    <row r="16" spans="1:8" s="10" customFormat="1" ht="195.75" customHeight="1">
      <c r="A16" s="24" t="s">
        <v>45</v>
      </c>
      <c r="B16" s="23" t="s">
        <v>105</v>
      </c>
      <c r="C16" s="31">
        <v>84000</v>
      </c>
      <c r="D16" s="31"/>
      <c r="E16" s="30">
        <v>16000</v>
      </c>
      <c r="F16" s="30">
        <f t="shared" si="1"/>
        <v>100000</v>
      </c>
      <c r="G16" s="36" t="s">
        <v>171</v>
      </c>
      <c r="H16" s="40"/>
    </row>
    <row r="17" spans="1:8" s="10" customFormat="1" ht="162" customHeight="1">
      <c r="A17" s="43" t="s">
        <v>42</v>
      </c>
      <c r="B17" s="44" t="s">
        <v>188</v>
      </c>
      <c r="C17" s="45">
        <v>96000</v>
      </c>
      <c r="D17" s="45">
        <v>-96000</v>
      </c>
      <c r="E17" s="46"/>
      <c r="F17" s="46">
        <f t="shared" si="1"/>
        <v>0</v>
      </c>
      <c r="G17" s="47" t="s">
        <v>172</v>
      </c>
      <c r="H17" s="40"/>
    </row>
    <row r="18" spans="1:8" s="10" customFormat="1" ht="150.75" customHeight="1">
      <c r="A18" s="43" t="s">
        <v>42</v>
      </c>
      <c r="B18" s="44" t="s">
        <v>189</v>
      </c>
      <c r="C18" s="45">
        <v>150000</v>
      </c>
      <c r="D18" s="45">
        <v>-150000</v>
      </c>
      <c r="E18" s="46"/>
      <c r="F18" s="46">
        <f t="shared" si="1"/>
        <v>0</v>
      </c>
      <c r="G18" s="47" t="s">
        <v>173</v>
      </c>
      <c r="H18" s="40"/>
    </row>
    <row r="19" spans="1:8" s="10" customFormat="1" ht="179.25" customHeight="1">
      <c r="A19" s="24" t="s">
        <v>45</v>
      </c>
      <c r="B19" s="23" t="s">
        <v>46</v>
      </c>
      <c r="C19" s="31">
        <v>997469</v>
      </c>
      <c r="D19" s="31">
        <v>-17269</v>
      </c>
      <c r="E19" s="30"/>
      <c r="F19" s="30">
        <f t="shared" si="1"/>
        <v>980200</v>
      </c>
      <c r="G19" s="36" t="s">
        <v>174</v>
      </c>
      <c r="H19" s="40"/>
    </row>
    <row r="20" spans="1:8" s="10" customFormat="1" ht="204.75" customHeight="1">
      <c r="A20" s="24" t="s">
        <v>45</v>
      </c>
      <c r="B20" s="23" t="s">
        <v>47</v>
      </c>
      <c r="C20" s="31">
        <v>150000</v>
      </c>
      <c r="D20" s="31">
        <v>-150000</v>
      </c>
      <c r="E20" s="30"/>
      <c r="F20" s="30">
        <f t="shared" si="1"/>
        <v>0</v>
      </c>
      <c r="G20" s="36" t="s">
        <v>175</v>
      </c>
    </row>
    <row r="21" spans="1:8" s="10" customFormat="1" ht="167.25" customHeight="1">
      <c r="A21" s="43" t="s">
        <v>118</v>
      </c>
      <c r="B21" s="44" t="s">
        <v>119</v>
      </c>
      <c r="C21" s="45">
        <v>3200000</v>
      </c>
      <c r="D21" s="45"/>
      <c r="E21" s="46">
        <v>1085600</v>
      </c>
      <c r="F21" s="46">
        <f t="shared" si="1"/>
        <v>4285600</v>
      </c>
      <c r="G21" s="47" t="s">
        <v>190</v>
      </c>
    </row>
    <row r="22" spans="1:8" s="10" customFormat="1" ht="164.25" customHeight="1">
      <c r="A22" s="43" t="s">
        <v>42</v>
      </c>
      <c r="B22" s="44" t="s">
        <v>191</v>
      </c>
      <c r="C22" s="45">
        <v>4620000</v>
      </c>
      <c r="D22" s="45"/>
      <c r="E22" s="46">
        <v>704000</v>
      </c>
      <c r="F22" s="46">
        <f t="shared" si="1"/>
        <v>5324000</v>
      </c>
      <c r="G22" s="47" t="s">
        <v>176</v>
      </c>
    </row>
    <row r="23" spans="1:8" s="10" customFormat="1" ht="219.75" customHeight="1">
      <c r="A23" s="43" t="s">
        <v>48</v>
      </c>
      <c r="B23" s="44" t="s">
        <v>120</v>
      </c>
      <c r="C23" s="45">
        <v>197352132</v>
      </c>
      <c r="D23" s="45"/>
      <c r="E23" s="46">
        <v>18214586</v>
      </c>
      <c r="F23" s="46">
        <f t="shared" si="1"/>
        <v>215566718</v>
      </c>
      <c r="G23" s="47" t="s">
        <v>192</v>
      </c>
    </row>
    <row r="24" spans="1:8" s="10" customFormat="1" ht="221.25" customHeight="1">
      <c r="A24" s="43" t="s">
        <v>48</v>
      </c>
      <c r="B24" s="44" t="s">
        <v>193</v>
      </c>
      <c r="C24" s="45">
        <v>1223376</v>
      </c>
      <c r="D24" s="45"/>
      <c r="E24" s="46">
        <v>50764</v>
      </c>
      <c r="F24" s="46">
        <f t="shared" si="1"/>
        <v>1274140</v>
      </c>
      <c r="G24" s="47" t="s">
        <v>194</v>
      </c>
    </row>
    <row r="25" spans="1:8" s="10" customFormat="1" ht="160.5" customHeight="1">
      <c r="A25" s="43" t="s">
        <v>48</v>
      </c>
      <c r="B25" s="44" t="s">
        <v>195</v>
      </c>
      <c r="C25" s="45">
        <v>1194000</v>
      </c>
      <c r="D25" s="45"/>
      <c r="E25" s="46">
        <v>1000000</v>
      </c>
      <c r="F25" s="46">
        <f t="shared" si="1"/>
        <v>2194000</v>
      </c>
      <c r="G25" s="47" t="s">
        <v>196</v>
      </c>
    </row>
    <row r="26" spans="1:8" s="10" customFormat="1" ht="199.5" customHeight="1">
      <c r="A26" s="24" t="s">
        <v>49</v>
      </c>
      <c r="B26" s="23" t="s">
        <v>106</v>
      </c>
      <c r="C26" s="31">
        <v>301000</v>
      </c>
      <c r="D26" s="31">
        <v>-95000</v>
      </c>
      <c r="E26" s="30"/>
      <c r="F26" s="30">
        <f t="shared" si="1"/>
        <v>206000</v>
      </c>
      <c r="G26" s="36" t="s">
        <v>166</v>
      </c>
      <c r="H26" s="40"/>
    </row>
    <row r="27" spans="1:8" s="10" customFormat="1" ht="171" customHeight="1">
      <c r="A27" s="43" t="s">
        <v>122</v>
      </c>
      <c r="B27" s="44" t="s">
        <v>123</v>
      </c>
      <c r="C27" s="45">
        <v>955000</v>
      </c>
      <c r="D27" s="45"/>
      <c r="E27" s="46">
        <v>545000</v>
      </c>
      <c r="F27" s="46">
        <f t="shared" si="1"/>
        <v>1500000</v>
      </c>
      <c r="G27" s="47" t="s">
        <v>197</v>
      </c>
      <c r="H27" s="40"/>
    </row>
    <row r="28" spans="1:8" s="10" customFormat="1" ht="319.5" customHeight="1">
      <c r="A28" s="43" t="s">
        <v>121</v>
      </c>
      <c r="B28" s="44" t="s">
        <v>198</v>
      </c>
      <c r="C28" s="45">
        <v>5241463</v>
      </c>
      <c r="D28" s="45"/>
      <c r="E28" s="46">
        <v>10000</v>
      </c>
      <c r="F28" s="46">
        <f t="shared" si="1"/>
        <v>5251463</v>
      </c>
      <c r="G28" s="47" t="s">
        <v>184</v>
      </c>
      <c r="H28" s="40"/>
    </row>
    <row r="29" spans="1:8" s="12" customFormat="1" ht="47.25" customHeight="1">
      <c r="A29" s="26" t="s">
        <v>203</v>
      </c>
      <c r="B29" s="22"/>
      <c r="C29" s="34">
        <f t="shared" ref="C29:E29" si="4">SUM(C30:C30)</f>
        <v>420000</v>
      </c>
      <c r="D29" s="34">
        <f t="shared" si="4"/>
        <v>0</v>
      </c>
      <c r="E29" s="34">
        <f t="shared" si="4"/>
        <v>120000</v>
      </c>
      <c r="F29" s="34">
        <f>SUM(F30:F30)</f>
        <v>540000</v>
      </c>
      <c r="G29" s="48">
        <f>D29+E29</f>
        <v>120000</v>
      </c>
    </row>
    <row r="30" spans="1:8" s="10" customFormat="1" ht="122.25" customHeight="1">
      <c r="A30" s="43" t="s">
        <v>204</v>
      </c>
      <c r="B30" s="44" t="s">
        <v>205</v>
      </c>
      <c r="C30" s="45">
        <v>420000</v>
      </c>
      <c r="D30" s="45"/>
      <c r="E30" s="46">
        <v>120000</v>
      </c>
      <c r="F30" s="46">
        <f t="shared" ref="F30:F33" si="5">C30+D30+E30</f>
        <v>540000</v>
      </c>
      <c r="G30" s="47" t="s">
        <v>206</v>
      </c>
      <c r="H30" s="40"/>
    </row>
    <row r="31" spans="1:8" s="12" customFormat="1" ht="47.25" customHeight="1">
      <c r="A31" s="26" t="s">
        <v>53</v>
      </c>
      <c r="B31" s="22"/>
      <c r="C31" s="34">
        <f>SUM(C32:C33)</f>
        <v>3715000</v>
      </c>
      <c r="D31" s="34">
        <f>SUM(D32:D33)</f>
        <v>0</v>
      </c>
      <c r="E31" s="34">
        <f>SUM(E32:E33)</f>
        <v>2411500</v>
      </c>
      <c r="F31" s="34">
        <f>SUM(F32:F33)</f>
        <v>6126500</v>
      </c>
      <c r="G31" s="48">
        <f>D31+E31</f>
        <v>2411500</v>
      </c>
    </row>
    <row r="32" spans="1:8" s="10" customFormat="1" ht="142.5" customHeight="1">
      <c r="A32" s="43" t="s">
        <v>61</v>
      </c>
      <c r="B32" s="44" t="s">
        <v>124</v>
      </c>
      <c r="C32" s="45">
        <v>3600000</v>
      </c>
      <c r="D32" s="45"/>
      <c r="E32" s="46">
        <v>2400000</v>
      </c>
      <c r="F32" s="46">
        <f t="shared" si="5"/>
        <v>6000000</v>
      </c>
      <c r="G32" s="47" t="s">
        <v>132</v>
      </c>
      <c r="H32" s="40"/>
    </row>
    <row r="33" spans="1:8" s="10" customFormat="1" ht="135.75" customHeight="1">
      <c r="A33" s="43" t="s">
        <v>67</v>
      </c>
      <c r="B33" s="44" t="s">
        <v>125</v>
      </c>
      <c r="C33" s="45">
        <v>115000</v>
      </c>
      <c r="D33" s="45"/>
      <c r="E33" s="46">
        <v>11500</v>
      </c>
      <c r="F33" s="46">
        <f t="shared" si="5"/>
        <v>126500</v>
      </c>
      <c r="G33" s="47" t="s">
        <v>133</v>
      </c>
      <c r="H33" s="40"/>
    </row>
    <row r="34" spans="1:8" ht="14.25">
      <c r="A34" s="11"/>
      <c r="B34" s="11"/>
      <c r="C34" s="11"/>
      <c r="D34" s="11"/>
      <c r="E34" s="11"/>
      <c r="F34" s="11"/>
      <c r="G34" s="14"/>
    </row>
    <row r="35" spans="1:8" ht="14.25">
      <c r="A35" s="11"/>
      <c r="B35" s="11"/>
      <c r="C35" s="11"/>
      <c r="D35" s="11"/>
      <c r="E35" s="11"/>
      <c r="F35" s="11"/>
      <c r="G35" s="14"/>
    </row>
    <row r="36" spans="1:8" ht="14.25">
      <c r="A36" s="11"/>
      <c r="B36" s="11"/>
      <c r="C36" s="11"/>
      <c r="D36" s="11"/>
      <c r="E36" s="11"/>
      <c r="F36" s="11"/>
      <c r="G36" s="14"/>
    </row>
    <row r="37" spans="1:8" ht="14.25">
      <c r="A37" s="11"/>
      <c r="B37" s="11"/>
      <c r="C37" s="11"/>
      <c r="D37" s="11"/>
      <c r="E37" s="11"/>
      <c r="F37" s="11"/>
      <c r="G37" s="14"/>
    </row>
    <row r="38" spans="1:8" ht="14.25">
      <c r="A38" s="11"/>
      <c r="B38" s="11"/>
      <c r="C38" s="11"/>
      <c r="D38" s="11"/>
      <c r="E38" s="11"/>
      <c r="F38" s="11"/>
      <c r="G38" s="14"/>
    </row>
    <row r="39" spans="1:8" ht="14.25">
      <c r="A39" s="11"/>
      <c r="B39" s="11"/>
      <c r="C39" s="11"/>
      <c r="D39" s="11"/>
      <c r="E39" s="11"/>
      <c r="F39" s="11"/>
      <c r="G39" s="14"/>
    </row>
    <row r="40" spans="1:8" ht="14.25">
      <c r="A40" s="11"/>
      <c r="B40" s="11"/>
      <c r="C40" s="11"/>
      <c r="D40" s="11"/>
      <c r="E40" s="11"/>
      <c r="F40" s="11"/>
      <c r="G40" s="14"/>
    </row>
    <row r="41" spans="1:8" ht="14.25">
      <c r="A41" s="11"/>
      <c r="B41" s="11"/>
      <c r="C41" s="11"/>
      <c r="D41" s="11"/>
      <c r="E41" s="11"/>
      <c r="F41" s="11"/>
      <c r="G41" s="14"/>
    </row>
    <row r="42" spans="1:8" ht="14.25">
      <c r="A42" s="11"/>
      <c r="B42" s="11"/>
      <c r="C42" s="11"/>
      <c r="D42" s="11"/>
      <c r="E42" s="11"/>
      <c r="F42" s="11"/>
      <c r="G42" s="14"/>
    </row>
    <row r="43" spans="1:8" ht="14.25">
      <c r="A43" s="11"/>
      <c r="B43" s="11"/>
      <c r="C43" s="11"/>
      <c r="D43" s="11"/>
      <c r="E43" s="11"/>
      <c r="F43" s="11"/>
      <c r="G43" s="14"/>
    </row>
    <row r="44" spans="1:8" ht="14.25">
      <c r="A44" s="11"/>
      <c r="B44" s="11"/>
      <c r="C44" s="11"/>
      <c r="D44" s="11"/>
      <c r="E44" s="11"/>
      <c r="F44" s="11"/>
      <c r="G44" s="14"/>
    </row>
    <row r="45" spans="1:8" ht="14.25">
      <c r="A45" s="11"/>
      <c r="B45" s="11"/>
      <c r="C45" s="11"/>
      <c r="D45" s="11"/>
      <c r="E45" s="11"/>
      <c r="F45" s="11"/>
      <c r="G45" s="14"/>
    </row>
    <row r="46" spans="1:8" ht="14.25">
      <c r="A46" s="11"/>
      <c r="B46" s="11"/>
      <c r="C46" s="11"/>
      <c r="D46" s="11"/>
      <c r="E46" s="11"/>
      <c r="F46" s="11"/>
      <c r="G46" s="14"/>
    </row>
    <row r="47" spans="1:8" ht="14.25">
      <c r="A47" s="11"/>
      <c r="B47" s="11"/>
      <c r="C47" s="11"/>
      <c r="D47" s="11"/>
      <c r="E47" s="11"/>
      <c r="F47" s="11"/>
      <c r="G47" s="14"/>
    </row>
    <row r="48" spans="1:8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 ht="14.25">
      <c r="A75" s="11"/>
      <c r="B75" s="11"/>
      <c r="C75" s="11"/>
      <c r="D75" s="11"/>
      <c r="E75" s="11"/>
      <c r="F75" s="11"/>
      <c r="G75" s="14"/>
    </row>
    <row r="76" spans="1:7" ht="14.25">
      <c r="A76" s="11"/>
      <c r="B76" s="11"/>
      <c r="C76" s="11"/>
      <c r="D76" s="11"/>
      <c r="E76" s="11"/>
      <c r="F76" s="11"/>
      <c r="G76" s="14"/>
    </row>
    <row r="77" spans="1:7" ht="14.25">
      <c r="A77" s="11"/>
      <c r="B77" s="11"/>
      <c r="C77" s="11"/>
      <c r="D77" s="11"/>
      <c r="E77" s="11"/>
      <c r="F77" s="11"/>
      <c r="G77" s="14"/>
    </row>
    <row r="78" spans="1:7" ht="14.25">
      <c r="A78" s="11"/>
      <c r="B78" s="11"/>
      <c r="C78" s="11"/>
      <c r="D78" s="11"/>
      <c r="E78" s="11"/>
      <c r="F78" s="11"/>
      <c r="G78" s="14"/>
    </row>
    <row r="79" spans="1:7" ht="14.25">
      <c r="A79" s="11"/>
      <c r="B79" s="11"/>
      <c r="C79" s="11"/>
      <c r="D79" s="11"/>
      <c r="E79" s="11"/>
      <c r="F79" s="11"/>
      <c r="G79" s="14"/>
    </row>
    <row r="80" spans="1:7" ht="14.25">
      <c r="A80" s="11"/>
      <c r="B80" s="11"/>
      <c r="C80" s="11"/>
      <c r="D80" s="11"/>
      <c r="E80" s="11"/>
      <c r="F80" s="11"/>
      <c r="G80" s="14"/>
    </row>
    <row r="81" spans="1:7" ht="14.25">
      <c r="A81" s="11"/>
      <c r="B81" s="11"/>
      <c r="C81" s="11"/>
      <c r="D81" s="11"/>
      <c r="E81" s="11"/>
      <c r="F81" s="11"/>
      <c r="G81" s="14"/>
    </row>
    <row r="82" spans="1:7" ht="14.25">
      <c r="A82" s="11"/>
      <c r="B82" s="11"/>
      <c r="C82" s="11"/>
      <c r="D82" s="11"/>
      <c r="E82" s="11"/>
      <c r="F82" s="11"/>
      <c r="G82" s="14"/>
    </row>
    <row r="83" spans="1:7">
      <c r="G83" s="15"/>
    </row>
    <row r="84" spans="1:7">
      <c r="G84" s="15"/>
    </row>
    <row r="85" spans="1:7">
      <c r="G85" s="15"/>
    </row>
    <row r="86" spans="1:7">
      <c r="G86" s="15"/>
    </row>
    <row r="87" spans="1:7">
      <c r="G87" s="15"/>
    </row>
    <row r="88" spans="1:7">
      <c r="G88" s="15"/>
    </row>
    <row r="89" spans="1:7">
      <c r="G89" s="15"/>
    </row>
    <row r="90" spans="1:7">
      <c r="G90" s="15"/>
    </row>
    <row r="91" spans="1:7">
      <c r="G91" s="15"/>
    </row>
    <row r="92" spans="1:7">
      <c r="G92" s="15"/>
    </row>
    <row r="93" spans="1:7">
      <c r="G93" s="15"/>
    </row>
    <row r="94" spans="1:7">
      <c r="G94" s="15"/>
    </row>
    <row r="95" spans="1:7">
      <c r="G95" s="15"/>
    </row>
    <row r="96" spans="1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  <row r="1212" spans="7:7">
      <c r="G1212" s="15"/>
    </row>
    <row r="1213" spans="7:7">
      <c r="G1213" s="15"/>
    </row>
    <row r="1214" spans="7:7">
      <c r="G1214" s="15"/>
    </row>
    <row r="1215" spans="7:7">
      <c r="G1215" s="15"/>
    </row>
    <row r="1216" spans="7:7">
      <c r="G1216" s="15"/>
    </row>
    <row r="1217" spans="7:7">
      <c r="G1217" s="15"/>
    </row>
    <row r="1218" spans="7:7">
      <c r="G1218" s="15"/>
    </row>
    <row r="1219" spans="7:7">
      <c r="G1219" s="15"/>
    </row>
  </sheetData>
  <autoFilter ref="A6:H33"/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67" orientation="portrait" r:id="rId1"/>
  <headerFooter alignWithMargins="0">
    <oddFooter>&amp;C&amp;P</oddFooter>
  </headerFooter>
  <ignoredErrors>
    <ignoredError sqref="F8 F31:F33 F10 F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0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E8" sqref="E8"/>
    </sheetView>
  </sheetViews>
  <sheetFormatPr defaultRowHeight="13.5"/>
  <cols>
    <col min="1" max="1" width="12.6640625" style="1" customWidth="1"/>
    <col min="2" max="2" width="29.6640625" style="1" customWidth="1"/>
    <col min="3" max="3" width="13.88671875" style="1" customWidth="1"/>
    <col min="4" max="4" width="11.33203125" style="1" customWidth="1"/>
    <col min="5" max="5" width="14.33203125" style="1" bestFit="1" customWidth="1"/>
    <col min="6" max="6" width="15.6640625" style="1" bestFit="1" customWidth="1"/>
    <col min="7" max="7" width="21.33203125" style="13" customWidth="1"/>
    <col min="8" max="16384" width="8.88671875" style="1"/>
  </cols>
  <sheetData>
    <row r="1" spans="1:7" ht="35.25" customHeight="1">
      <c r="A1" s="54" t="s">
        <v>20</v>
      </c>
      <c r="B1" s="54"/>
      <c r="C1" s="54"/>
      <c r="D1" s="54"/>
      <c r="E1" s="54"/>
      <c r="F1" s="54"/>
      <c r="G1" s="54"/>
    </row>
    <row r="2" spans="1:7" s="18" customFormat="1" ht="11.25" customHeight="1">
      <c r="A2" s="54"/>
      <c r="B2" s="54"/>
      <c r="C2" s="54"/>
      <c r="D2" s="54"/>
      <c r="E2" s="54"/>
      <c r="F2" s="54"/>
      <c r="G2" s="54"/>
    </row>
    <row r="3" spans="1:7" ht="22.5" customHeight="1">
      <c r="A3" s="28" t="s">
        <v>13</v>
      </c>
      <c r="B3" s="16"/>
      <c r="C3" s="16"/>
      <c r="D3" s="2"/>
      <c r="E3" s="2"/>
      <c r="F3" s="2"/>
    </row>
    <row r="4" spans="1:7">
      <c r="G4" s="13" t="s">
        <v>0</v>
      </c>
    </row>
    <row r="5" spans="1:7" s="10" customFormat="1" ht="30.75" customHeight="1">
      <c r="A5" s="55" t="s">
        <v>2</v>
      </c>
      <c r="B5" s="55" t="s">
        <v>3</v>
      </c>
      <c r="C5" s="57" t="s">
        <v>17</v>
      </c>
      <c r="D5" s="57" t="s">
        <v>6</v>
      </c>
      <c r="E5" s="57"/>
      <c r="F5" s="57" t="s">
        <v>7</v>
      </c>
      <c r="G5" s="57" t="s">
        <v>126</v>
      </c>
    </row>
    <row r="6" spans="1:7" s="10" customFormat="1" ht="30.75" customHeight="1">
      <c r="A6" s="56"/>
      <c r="B6" s="55"/>
      <c r="C6" s="55"/>
      <c r="D6" s="25" t="s">
        <v>4</v>
      </c>
      <c r="E6" s="25" t="s">
        <v>5</v>
      </c>
      <c r="F6" s="57"/>
      <c r="G6" s="58"/>
    </row>
    <row r="7" spans="1:7" s="10" customFormat="1" ht="46.5" customHeight="1">
      <c r="A7" s="27" t="s">
        <v>8</v>
      </c>
      <c r="B7" s="27"/>
      <c r="C7" s="32">
        <f>SUM(C8)</f>
        <v>92236938</v>
      </c>
      <c r="D7" s="32">
        <f t="shared" ref="D7:F7" si="0">SUM(D8)</f>
        <v>0</v>
      </c>
      <c r="E7" s="32">
        <f t="shared" si="0"/>
        <v>10824000</v>
      </c>
      <c r="F7" s="32">
        <f t="shared" si="0"/>
        <v>103060938</v>
      </c>
      <c r="G7" s="35">
        <f>D7+E7</f>
        <v>10824000</v>
      </c>
    </row>
    <row r="8" spans="1:7" s="12" customFormat="1" ht="47.25" customHeight="1">
      <c r="A8" s="26" t="s">
        <v>12</v>
      </c>
      <c r="B8" s="26" t="s">
        <v>107</v>
      </c>
      <c r="C8" s="33">
        <f>SUM(C9:C11)</f>
        <v>92236938</v>
      </c>
      <c r="D8" s="33">
        <f>SUM(D9:D11)</f>
        <v>0</v>
      </c>
      <c r="E8" s="33">
        <f>SUM(E9:E11)</f>
        <v>10824000</v>
      </c>
      <c r="F8" s="33">
        <f>SUM(F9:F11)</f>
        <v>103060938</v>
      </c>
      <c r="G8" s="49">
        <f>D8+E8</f>
        <v>10824000</v>
      </c>
    </row>
    <row r="9" spans="1:7" s="10" customFormat="1" ht="199.5" customHeight="1">
      <c r="A9" s="24" t="s">
        <v>35</v>
      </c>
      <c r="B9" s="23" t="s">
        <v>108</v>
      </c>
      <c r="C9" s="31">
        <v>69546000</v>
      </c>
      <c r="D9" s="31"/>
      <c r="E9" s="31">
        <v>8500000</v>
      </c>
      <c r="F9" s="30">
        <f t="shared" ref="F9:F11" si="1">C9+D9+E9</f>
        <v>78046000</v>
      </c>
      <c r="G9" s="36" t="s">
        <v>177</v>
      </c>
    </row>
    <row r="10" spans="1:7" s="10" customFormat="1" ht="199.5" customHeight="1">
      <c r="A10" s="24" t="s">
        <v>35</v>
      </c>
      <c r="B10" s="23" t="s">
        <v>36</v>
      </c>
      <c r="C10" s="31">
        <v>5310000</v>
      </c>
      <c r="D10" s="31"/>
      <c r="E10" s="31">
        <v>520000</v>
      </c>
      <c r="F10" s="30">
        <f t="shared" si="1"/>
        <v>5830000</v>
      </c>
      <c r="G10" s="36" t="s">
        <v>178</v>
      </c>
    </row>
    <row r="11" spans="1:7" s="10" customFormat="1" ht="199.5" customHeight="1">
      <c r="A11" s="24" t="s">
        <v>35</v>
      </c>
      <c r="B11" s="23" t="s">
        <v>109</v>
      </c>
      <c r="C11" s="31">
        <v>17380938</v>
      </c>
      <c r="D11" s="31"/>
      <c r="E11" s="31">
        <v>1804000</v>
      </c>
      <c r="F11" s="30">
        <f t="shared" si="1"/>
        <v>19184938</v>
      </c>
      <c r="G11" s="36" t="s">
        <v>179</v>
      </c>
    </row>
    <row r="12" spans="1:7" ht="14.25">
      <c r="A12" s="11"/>
      <c r="B12" s="11"/>
      <c r="C12" s="11"/>
      <c r="D12" s="11"/>
      <c r="E12" s="11"/>
      <c r="F12" s="11"/>
      <c r="G12" s="14"/>
    </row>
    <row r="13" spans="1:7" ht="14.25">
      <c r="A13" s="11"/>
      <c r="B13" s="11"/>
      <c r="C13" s="11"/>
      <c r="D13" s="11"/>
      <c r="E13" s="11"/>
      <c r="F13" s="11"/>
      <c r="G13" s="14"/>
    </row>
    <row r="14" spans="1:7" ht="14.25">
      <c r="A14" s="11"/>
      <c r="B14" s="11"/>
      <c r="C14" s="11"/>
      <c r="D14" s="11"/>
      <c r="E14" s="11"/>
      <c r="F14" s="11"/>
      <c r="G14" s="14"/>
    </row>
    <row r="15" spans="1:7" ht="14.25">
      <c r="A15" s="11"/>
      <c r="B15" s="11"/>
      <c r="C15" s="11"/>
      <c r="D15" s="11"/>
      <c r="E15" s="11"/>
      <c r="F15" s="11"/>
      <c r="G15" s="14"/>
    </row>
    <row r="16" spans="1:7" ht="14.25">
      <c r="A16" s="11"/>
      <c r="B16" s="11"/>
      <c r="C16" s="11"/>
      <c r="D16" s="11"/>
      <c r="E16" s="11"/>
      <c r="F16" s="11"/>
      <c r="G16" s="14"/>
    </row>
    <row r="17" spans="1:7" ht="14.25">
      <c r="A17" s="11"/>
      <c r="B17" s="11"/>
      <c r="C17" s="11"/>
      <c r="D17" s="11"/>
      <c r="E17" s="11"/>
      <c r="F17" s="11"/>
      <c r="G17" s="14"/>
    </row>
    <row r="18" spans="1:7" ht="14.25">
      <c r="A18" s="11"/>
      <c r="B18" s="11"/>
      <c r="C18" s="11"/>
      <c r="D18" s="11"/>
      <c r="E18" s="11"/>
      <c r="F18" s="11"/>
      <c r="G18" s="14"/>
    </row>
    <row r="19" spans="1:7" ht="14.25">
      <c r="A19" s="11"/>
      <c r="B19" s="11"/>
      <c r="C19" s="11"/>
      <c r="D19" s="11"/>
      <c r="E19" s="11"/>
      <c r="F19" s="11"/>
      <c r="G19" s="14"/>
    </row>
    <row r="20" spans="1:7" ht="14.25">
      <c r="A20" s="11"/>
      <c r="B20" s="11"/>
      <c r="C20" s="11"/>
      <c r="D20" s="11"/>
      <c r="E20" s="11"/>
      <c r="F20" s="11"/>
      <c r="G20" s="14"/>
    </row>
    <row r="21" spans="1:7" ht="14.25">
      <c r="A21" s="11"/>
      <c r="B21" s="11"/>
      <c r="C21" s="11"/>
      <c r="D21" s="11"/>
      <c r="E21" s="11"/>
      <c r="F21" s="11"/>
      <c r="G21" s="14"/>
    </row>
    <row r="22" spans="1:7" ht="14.25">
      <c r="A22" s="11"/>
      <c r="B22" s="11"/>
      <c r="C22" s="11"/>
      <c r="D22" s="11"/>
      <c r="E22" s="11"/>
      <c r="F22" s="11"/>
      <c r="G22" s="14"/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>
      <c r="G74" s="15"/>
    </row>
    <row r="75" spans="1:7">
      <c r="G75" s="15"/>
    </row>
    <row r="76" spans="1:7">
      <c r="G76" s="15"/>
    </row>
    <row r="77" spans="1:7">
      <c r="G77" s="15"/>
    </row>
    <row r="78" spans="1:7">
      <c r="G78" s="15"/>
    </row>
    <row r="79" spans="1:7">
      <c r="G79" s="15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</sheetData>
  <autoFilter ref="A6:G6"/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71" orientation="portrait" verticalDpi="4294967294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22</vt:i4>
      </vt:variant>
    </vt:vector>
  </HeadingPairs>
  <TitlesOfParts>
    <vt:vector size="34" baseType="lpstr">
      <vt:lpstr>표지('20. 3추)</vt:lpstr>
      <vt:lpstr>3추(세입)-일반</vt:lpstr>
      <vt:lpstr>3추(세출)-일반</vt:lpstr>
      <vt:lpstr>3추(세입)-특별</vt:lpstr>
      <vt:lpstr>3추(세출)-특별</vt:lpstr>
      <vt:lpstr>표지('21.본예산)</vt:lpstr>
      <vt:lpstr>21년(세입)-일반</vt:lpstr>
      <vt:lpstr>21년(세출)-일반</vt:lpstr>
      <vt:lpstr>21년(세입)-특별</vt:lpstr>
      <vt:lpstr>21년(세출)-특별</vt:lpstr>
      <vt:lpstr>21년 기금(수입)</vt:lpstr>
      <vt:lpstr>21년 기금(지출)</vt:lpstr>
      <vt:lpstr>'21년 기금(수입)'!Print_Area</vt:lpstr>
      <vt:lpstr>'21년 기금(지출)'!Print_Area</vt:lpstr>
      <vt:lpstr>'21년(세입)-일반'!Print_Area</vt:lpstr>
      <vt:lpstr>'21년(세입)-특별'!Print_Area</vt:lpstr>
      <vt:lpstr>'21년(세출)-일반'!Print_Area</vt:lpstr>
      <vt:lpstr>'21년(세출)-특별'!Print_Area</vt:lpstr>
      <vt:lpstr>'3추(세입)-일반'!Print_Area</vt:lpstr>
      <vt:lpstr>'3추(세입)-특별'!Print_Area</vt:lpstr>
      <vt:lpstr>'3추(세출)-일반'!Print_Area</vt:lpstr>
      <vt:lpstr>'3추(세출)-특별'!Print_Area</vt:lpstr>
      <vt:lpstr>'표지(''20. 3추)'!Print_Area</vt:lpstr>
      <vt:lpstr>'표지(''21.본예산)'!Print_Area</vt:lpstr>
      <vt:lpstr>'21년 기금(수입)'!Print_Titles</vt:lpstr>
      <vt:lpstr>'21년 기금(지출)'!Print_Titles</vt:lpstr>
      <vt:lpstr>'21년(세입)-일반'!Print_Titles</vt:lpstr>
      <vt:lpstr>'21년(세입)-특별'!Print_Titles</vt:lpstr>
      <vt:lpstr>'21년(세출)-일반'!Print_Titles</vt:lpstr>
      <vt:lpstr>'21년(세출)-특별'!Print_Titles</vt:lpstr>
      <vt:lpstr>'3추(세입)-일반'!Print_Titles</vt:lpstr>
      <vt:lpstr>'3추(세입)-특별'!Print_Titles</vt:lpstr>
      <vt:lpstr>'3추(세출)-일반'!Print_Titles</vt:lpstr>
      <vt:lpstr>'3추(세출)-특별'!Print_Titles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admin</cp:lastModifiedBy>
  <cp:lastPrinted>2020-11-25T05:54:01Z</cp:lastPrinted>
  <dcterms:created xsi:type="dcterms:W3CDTF">2003-12-03T15:25:45Z</dcterms:created>
  <dcterms:modified xsi:type="dcterms:W3CDTF">2020-11-25T09:06:21Z</dcterms:modified>
</cp:coreProperties>
</file>