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 tabRatio="804" firstSheet="1" activeTab="1"/>
  </bookViews>
  <sheets>
    <sheet name="3추(검증)" sheetId="3" state="hidden" r:id="rId1"/>
    <sheet name="Sheet1" sheetId="50" r:id="rId2"/>
    <sheet name="본(검증)" sheetId="45" state="hidden" r:id="rId3"/>
    <sheet name="구분표" sheetId="1" state="hidden" r:id="rId4"/>
  </sheets>
  <externalReferences>
    <externalReference r:id="rId5"/>
  </externalReferences>
  <definedNames>
    <definedName name="_xlnm._FilterDatabase" localSheetId="1" hidden="1">Sheet1!$A$5:$U$22</definedName>
    <definedName name="_xlnm.Print_Area" localSheetId="1">Sheet1!$A$1:$O$22</definedName>
    <definedName name="_xlnm.Print_Titles" localSheetId="1">Sheet1!$1:$4</definedName>
  </definedNames>
  <calcPr calcId="152511"/>
  <fileRecoveryPr repairLoad="1"/>
</workbook>
</file>

<file path=xl/calcChain.xml><?xml version="1.0" encoding="utf-8"?>
<calcChain xmlns="http://schemas.openxmlformats.org/spreadsheetml/2006/main">
  <c r="X5" i="50" l="1"/>
  <c r="X4" i="50"/>
  <c r="X6" i="50"/>
  <c r="N4" i="50"/>
  <c r="M4" i="50"/>
  <c r="L4" i="50"/>
  <c r="K4" i="50"/>
  <c r="G4" i="50"/>
  <c r="N23" i="50"/>
  <c r="M23" i="50"/>
  <c r="L23" i="50"/>
  <c r="K23" i="50"/>
  <c r="G23" i="50"/>
  <c r="M14" i="45" l="1"/>
  <c r="K14" i="45"/>
  <c r="I14" i="45"/>
  <c r="F14" i="45"/>
  <c r="D14" i="45"/>
  <c r="B14" i="45"/>
  <c r="M13" i="45"/>
  <c r="K13" i="45"/>
  <c r="I13" i="45"/>
  <c r="F13" i="45"/>
  <c r="D13" i="45"/>
  <c r="B13" i="45"/>
  <c r="M12" i="45"/>
  <c r="K12" i="45"/>
  <c r="I12" i="45"/>
  <c r="F12" i="45"/>
  <c r="D12" i="45"/>
  <c r="B12" i="45"/>
  <c r="M11" i="45"/>
  <c r="K11" i="45"/>
  <c r="I11" i="45"/>
  <c r="F11" i="45"/>
  <c r="D11" i="45"/>
  <c r="B11" i="45"/>
  <c r="M10" i="45"/>
  <c r="K10" i="45"/>
  <c r="I10" i="45"/>
  <c r="F10" i="45"/>
  <c r="D10" i="45"/>
  <c r="B10" i="45"/>
  <c r="M9" i="45"/>
  <c r="L9" i="45"/>
  <c r="K9" i="45"/>
  <c r="J9" i="45"/>
  <c r="I9" i="45"/>
  <c r="F9" i="45"/>
  <c r="E9" i="45"/>
  <c r="D9" i="45"/>
  <c r="C9" i="45"/>
  <c r="B9" i="45"/>
  <c r="M8" i="45"/>
  <c r="K8" i="45"/>
  <c r="I8" i="45"/>
  <c r="F8" i="45"/>
  <c r="D8" i="45"/>
  <c r="B8" i="45"/>
  <c r="M7" i="45"/>
  <c r="K7" i="45"/>
  <c r="I7" i="45"/>
  <c r="F7" i="45"/>
  <c r="D7" i="45"/>
  <c r="B7" i="45"/>
  <c r="M6" i="45"/>
  <c r="L6" i="45"/>
  <c r="K6" i="45"/>
  <c r="J6" i="45"/>
  <c r="I6" i="45"/>
  <c r="F6" i="45"/>
  <c r="E6" i="45"/>
  <c r="D6" i="45"/>
  <c r="C6" i="45"/>
  <c r="B6" i="45"/>
  <c r="L5" i="45"/>
  <c r="K5" i="45"/>
  <c r="J5" i="45"/>
  <c r="I5" i="45"/>
  <c r="E5" i="45"/>
  <c r="D5" i="45"/>
  <c r="C5" i="45"/>
  <c r="B5" i="45"/>
  <c r="K1" i="45"/>
  <c r="M1" i="45" s="1"/>
  <c r="O23" i="50"/>
  <c r="J23" i="50"/>
  <c r="I23" i="50"/>
  <c r="H23" i="50"/>
  <c r="N22" i="50"/>
  <c r="M22" i="50"/>
  <c r="J22" i="50"/>
  <c r="C22" i="50"/>
  <c r="B22" i="50"/>
  <c r="A22" i="50"/>
  <c r="N21" i="50"/>
  <c r="M21" i="50"/>
  <c r="J21" i="50"/>
  <c r="C21" i="50"/>
  <c r="B21" i="50"/>
  <c r="A21" i="50"/>
  <c r="N20" i="50"/>
  <c r="M20" i="50"/>
  <c r="J20" i="50"/>
  <c r="C20" i="50"/>
  <c r="B20" i="50"/>
  <c r="A20" i="50"/>
  <c r="N19" i="50"/>
  <c r="M19" i="50"/>
  <c r="J19" i="50"/>
  <c r="C19" i="50"/>
  <c r="B19" i="50"/>
  <c r="A19" i="50"/>
  <c r="N18" i="50"/>
  <c r="M18" i="50"/>
  <c r="J18" i="50"/>
  <c r="C18" i="50"/>
  <c r="B18" i="50"/>
  <c r="A18" i="50"/>
  <c r="N17" i="50"/>
  <c r="M17" i="50"/>
  <c r="J17" i="50"/>
  <c r="C17" i="50"/>
  <c r="B17" i="50"/>
  <c r="A17" i="50"/>
  <c r="N16" i="50"/>
  <c r="M16" i="50"/>
  <c r="J16" i="50"/>
  <c r="C16" i="50"/>
  <c r="B16" i="50"/>
  <c r="A16" i="50"/>
  <c r="N15" i="50"/>
  <c r="M15" i="50"/>
  <c r="J15" i="50"/>
  <c r="C15" i="50"/>
  <c r="B15" i="50"/>
  <c r="A15" i="50"/>
  <c r="N14" i="50"/>
  <c r="M14" i="50"/>
  <c r="J14" i="50"/>
  <c r="C14" i="50"/>
  <c r="B14" i="50"/>
  <c r="A14" i="50"/>
  <c r="N13" i="50"/>
  <c r="M13" i="50"/>
  <c r="J13" i="50"/>
  <c r="C13" i="50"/>
  <c r="B13" i="50"/>
  <c r="A13" i="50"/>
  <c r="N12" i="50"/>
  <c r="M12" i="50"/>
  <c r="J12" i="50"/>
  <c r="C12" i="50"/>
  <c r="B12" i="50"/>
  <c r="A12" i="50"/>
  <c r="N11" i="50"/>
  <c r="M11" i="50"/>
  <c r="J11" i="50"/>
  <c r="C11" i="50"/>
  <c r="B11" i="50"/>
  <c r="A11" i="50"/>
  <c r="N10" i="50"/>
  <c r="M10" i="50"/>
  <c r="J10" i="50"/>
  <c r="C10" i="50"/>
  <c r="B10" i="50"/>
  <c r="A10" i="50"/>
  <c r="N9" i="50"/>
  <c r="M9" i="50"/>
  <c r="J9" i="50"/>
  <c r="B9" i="50"/>
  <c r="A9" i="50"/>
  <c r="N8" i="50"/>
  <c r="M8" i="50"/>
  <c r="J8" i="50"/>
  <c r="C8" i="50"/>
  <c r="B8" i="50"/>
  <c r="A8" i="50"/>
  <c r="N7" i="50"/>
  <c r="M7" i="50"/>
  <c r="J7" i="50"/>
  <c r="C7" i="50"/>
  <c r="B7" i="50"/>
  <c r="A7" i="50"/>
  <c r="N6" i="50"/>
  <c r="M6" i="50"/>
  <c r="J6" i="50"/>
  <c r="C6" i="50"/>
  <c r="B6" i="50"/>
  <c r="A6" i="50"/>
  <c r="N5" i="50"/>
  <c r="M5" i="50"/>
  <c r="L5" i="50"/>
  <c r="K5" i="50"/>
  <c r="J5" i="50"/>
  <c r="I5" i="50"/>
  <c r="H5" i="50"/>
  <c r="G5" i="50"/>
  <c r="J4" i="50"/>
  <c r="I4" i="50"/>
  <c r="H4" i="50"/>
  <c r="M14" i="3"/>
  <c r="K14" i="3"/>
  <c r="I14" i="3"/>
  <c r="F14" i="3"/>
  <c r="D14" i="3"/>
  <c r="B14" i="3"/>
  <c r="M13" i="3"/>
  <c r="K13" i="3"/>
  <c r="I13" i="3"/>
  <c r="F13" i="3"/>
  <c r="D13" i="3"/>
  <c r="B13" i="3"/>
  <c r="M12" i="3"/>
  <c r="K12" i="3"/>
  <c r="I12" i="3"/>
  <c r="F12" i="3"/>
  <c r="D12" i="3"/>
  <c r="B12" i="3"/>
  <c r="M11" i="3"/>
  <c r="K11" i="3"/>
  <c r="I11" i="3"/>
  <c r="F11" i="3"/>
  <c r="D11" i="3"/>
  <c r="B11" i="3"/>
  <c r="M10" i="3"/>
  <c r="K10" i="3"/>
  <c r="I10" i="3"/>
  <c r="F10" i="3"/>
  <c r="D10" i="3"/>
  <c r="B10" i="3"/>
  <c r="M9" i="3"/>
  <c r="L9" i="3"/>
  <c r="K9" i="3"/>
  <c r="J9" i="3"/>
  <c r="I9" i="3"/>
  <c r="F9" i="3"/>
  <c r="E9" i="3"/>
  <c r="D9" i="3"/>
  <c r="C9" i="3"/>
  <c r="B9" i="3"/>
  <c r="M8" i="3"/>
  <c r="K8" i="3"/>
  <c r="I8" i="3"/>
  <c r="F8" i="3"/>
  <c r="D8" i="3"/>
  <c r="B8" i="3"/>
  <c r="M7" i="3"/>
  <c r="K7" i="3"/>
  <c r="I7" i="3"/>
  <c r="F7" i="3"/>
  <c r="D7" i="3"/>
  <c r="B7" i="3"/>
  <c r="M6" i="3"/>
  <c r="L6" i="3"/>
  <c r="K6" i="3"/>
  <c r="J6" i="3"/>
  <c r="I6" i="3"/>
  <c r="F6" i="3"/>
  <c r="E6" i="3"/>
  <c r="D6" i="3"/>
  <c r="C6" i="3"/>
  <c r="B6" i="3"/>
  <c r="L5" i="3"/>
  <c r="K5" i="3"/>
  <c r="J5" i="3"/>
  <c r="I5" i="3"/>
  <c r="E5" i="3"/>
  <c r="D5" i="3"/>
  <c r="C5" i="3"/>
  <c r="B5" i="3"/>
  <c r="M1" i="3"/>
  <c r="K1" i="3"/>
</calcChain>
</file>

<file path=xl/sharedStrings.xml><?xml version="1.0" encoding="utf-8"?>
<sst xmlns="http://schemas.openxmlformats.org/spreadsheetml/2006/main" count="2010" uniqueCount="811">
  <si>
    <t>실국명</t>
  </si>
  <si>
    <t>실과명</t>
  </si>
  <si>
    <t>위원회명</t>
  </si>
  <si>
    <t>정렬순서</t>
  </si>
  <si>
    <t>정렬코드</t>
  </si>
  <si>
    <t>의회운영위원회</t>
  </si>
  <si>
    <t>의회사무처</t>
  </si>
  <si>
    <t>1</t>
  </si>
  <si>
    <t>총무담당관</t>
  </si>
  <si>
    <t>2</t>
  </si>
  <si>
    <t>3</t>
  </si>
  <si>
    <t>입법정책담당관</t>
  </si>
  <si>
    <t>4</t>
  </si>
  <si>
    <t>예산정책담당관</t>
  </si>
  <si>
    <t>5</t>
  </si>
  <si>
    <t>언론협력담당관</t>
  </si>
  <si>
    <t>대변인</t>
  </si>
  <si>
    <t>6</t>
  </si>
  <si>
    <t>보도기획담당관</t>
  </si>
  <si>
    <t>7</t>
  </si>
  <si>
    <t>8</t>
  </si>
  <si>
    <t>9</t>
  </si>
  <si>
    <t>10</t>
  </si>
  <si>
    <t>11</t>
  </si>
  <si>
    <t>12</t>
  </si>
  <si>
    <t>감사총괄담당관</t>
  </si>
  <si>
    <t>기획재정위원회</t>
  </si>
  <si>
    <t>감사관</t>
  </si>
  <si>
    <t>13</t>
  </si>
  <si>
    <t>조사담당관</t>
  </si>
  <si>
    <t>14</t>
  </si>
  <si>
    <t>감사담당관</t>
  </si>
  <si>
    <t>15</t>
  </si>
  <si>
    <t>계약심사담당관</t>
  </si>
  <si>
    <t>16</t>
  </si>
  <si>
    <t>기획담당관</t>
  </si>
  <si>
    <t>기획조정실</t>
  </si>
  <si>
    <t>17</t>
  </si>
  <si>
    <t>18</t>
  </si>
  <si>
    <t>예산담당관</t>
  </si>
  <si>
    <t>19</t>
  </si>
  <si>
    <t>20</t>
  </si>
  <si>
    <t>법무담당관</t>
  </si>
  <si>
    <t>21</t>
  </si>
  <si>
    <t>행정심판담당관</t>
  </si>
  <si>
    <t>22</t>
  </si>
  <si>
    <t>23</t>
  </si>
  <si>
    <t>정보기획담당관</t>
  </si>
  <si>
    <t>24</t>
  </si>
  <si>
    <t>정보통신보안담당관</t>
  </si>
  <si>
    <t>25</t>
  </si>
  <si>
    <t>26</t>
  </si>
  <si>
    <t>기획예산담당관</t>
  </si>
  <si>
    <t>균형발전기획실</t>
  </si>
  <si>
    <t>27</t>
  </si>
  <si>
    <t>균형발전담당관</t>
  </si>
  <si>
    <t>28</t>
  </si>
  <si>
    <t>29</t>
  </si>
  <si>
    <t>30</t>
  </si>
  <si>
    <t>군관협력담당관</t>
  </si>
  <si>
    <t>31</t>
  </si>
  <si>
    <t>32</t>
  </si>
  <si>
    <t>33</t>
  </si>
  <si>
    <t>34</t>
  </si>
  <si>
    <t>35</t>
  </si>
  <si>
    <t>36</t>
  </si>
  <si>
    <t>37</t>
  </si>
  <si>
    <t>산업정책과</t>
  </si>
  <si>
    <t>38</t>
  </si>
  <si>
    <t>39</t>
  </si>
  <si>
    <t>40</t>
  </si>
  <si>
    <t>과학기술과</t>
  </si>
  <si>
    <t>41</t>
  </si>
  <si>
    <t>42</t>
  </si>
  <si>
    <t>43</t>
  </si>
  <si>
    <t>투자진흥과</t>
  </si>
  <si>
    <t>44</t>
  </si>
  <si>
    <t>45</t>
  </si>
  <si>
    <t>기획행정과</t>
  </si>
  <si>
    <t>황해경제자유구역청</t>
  </si>
  <si>
    <t>46</t>
  </si>
  <si>
    <t>개발과</t>
  </si>
  <si>
    <t>47</t>
  </si>
  <si>
    <t>투자유치과</t>
  </si>
  <si>
    <t>48</t>
  </si>
  <si>
    <t>49</t>
  </si>
  <si>
    <t>총무과</t>
  </si>
  <si>
    <t>안전행정위원회</t>
  </si>
  <si>
    <t>자치행정국</t>
  </si>
  <si>
    <t>50</t>
  </si>
  <si>
    <t>자치행정과</t>
  </si>
  <si>
    <t>51</t>
  </si>
  <si>
    <t>인사과</t>
  </si>
  <si>
    <t>52</t>
  </si>
  <si>
    <t>53</t>
  </si>
  <si>
    <t>세정과</t>
  </si>
  <si>
    <t>54</t>
  </si>
  <si>
    <t>55</t>
  </si>
  <si>
    <t>회계과</t>
  </si>
  <si>
    <t>56</t>
  </si>
  <si>
    <t>57</t>
  </si>
  <si>
    <t>소방행정과</t>
  </si>
  <si>
    <t>58</t>
  </si>
  <si>
    <t>59</t>
  </si>
  <si>
    <t>60</t>
  </si>
  <si>
    <t>재난종합지휘센터</t>
  </si>
  <si>
    <t>61</t>
  </si>
  <si>
    <t>62</t>
  </si>
  <si>
    <t>청문감사담당관</t>
  </si>
  <si>
    <t>63</t>
  </si>
  <si>
    <t>특수대응단</t>
  </si>
  <si>
    <t>64</t>
  </si>
  <si>
    <t>안전기획과</t>
  </si>
  <si>
    <t>65</t>
  </si>
  <si>
    <t>66</t>
  </si>
  <si>
    <t>67</t>
  </si>
  <si>
    <t>소방행정기획과</t>
  </si>
  <si>
    <t>68</t>
  </si>
  <si>
    <t>69</t>
  </si>
  <si>
    <t>70</t>
  </si>
  <si>
    <t>수원소방서</t>
  </si>
  <si>
    <t>71</t>
  </si>
  <si>
    <t>성남소방서</t>
  </si>
  <si>
    <t>72</t>
  </si>
  <si>
    <t>분당소방서</t>
  </si>
  <si>
    <t>73</t>
  </si>
  <si>
    <t>부천소방서</t>
  </si>
  <si>
    <t>74</t>
  </si>
  <si>
    <t>안양소방서</t>
  </si>
  <si>
    <t>75</t>
  </si>
  <si>
    <t>안산소방서</t>
  </si>
  <si>
    <t>76</t>
  </si>
  <si>
    <t>용인소방서</t>
  </si>
  <si>
    <t>77</t>
  </si>
  <si>
    <t>평택소방서</t>
  </si>
  <si>
    <t>78</t>
  </si>
  <si>
    <t>송탄소방서</t>
  </si>
  <si>
    <t>79</t>
  </si>
  <si>
    <t>광명소방서</t>
  </si>
  <si>
    <t>80</t>
  </si>
  <si>
    <t>시흥소방서</t>
  </si>
  <si>
    <t>81</t>
  </si>
  <si>
    <t>군포소방서</t>
  </si>
  <si>
    <t>82</t>
  </si>
  <si>
    <t>화성소방서</t>
  </si>
  <si>
    <t>83</t>
  </si>
  <si>
    <t>이천소방서</t>
  </si>
  <si>
    <t>84</t>
  </si>
  <si>
    <t>김포소방서</t>
  </si>
  <si>
    <t>85</t>
  </si>
  <si>
    <t>광주소방서</t>
  </si>
  <si>
    <t>86</t>
  </si>
  <si>
    <t>안성소방서</t>
  </si>
  <si>
    <t>87</t>
  </si>
  <si>
    <t>하남소방서</t>
  </si>
  <si>
    <t>88</t>
  </si>
  <si>
    <t>의왕소방서</t>
  </si>
  <si>
    <t>89</t>
  </si>
  <si>
    <t>오산소방서</t>
  </si>
  <si>
    <t>90</t>
  </si>
  <si>
    <t>여주소방서</t>
  </si>
  <si>
    <t>91</t>
  </si>
  <si>
    <t>양평소방서</t>
  </si>
  <si>
    <t>92</t>
  </si>
  <si>
    <t>과천소방서</t>
  </si>
  <si>
    <t>93</t>
  </si>
  <si>
    <t>고양소방서</t>
  </si>
  <si>
    <t>94</t>
  </si>
  <si>
    <t>일산소방서</t>
  </si>
  <si>
    <t>95</t>
  </si>
  <si>
    <t>의정부소방서</t>
  </si>
  <si>
    <t>96</t>
  </si>
  <si>
    <t>남양주소방서</t>
  </si>
  <si>
    <t>97</t>
  </si>
  <si>
    <t>파주소방서</t>
  </si>
  <si>
    <t>98</t>
  </si>
  <si>
    <t>구리소방서</t>
  </si>
  <si>
    <t>99</t>
  </si>
  <si>
    <t>포천소방서</t>
  </si>
  <si>
    <t>100</t>
  </si>
  <si>
    <t>양주소방서</t>
  </si>
  <si>
    <t>101</t>
  </si>
  <si>
    <t>동두천소방서</t>
  </si>
  <si>
    <t>102</t>
  </si>
  <si>
    <t>가평소방서</t>
  </si>
  <si>
    <t>103</t>
  </si>
  <si>
    <t>연천소방서</t>
  </si>
  <si>
    <t>104</t>
  </si>
  <si>
    <t>행정관리담당관</t>
  </si>
  <si>
    <t>105</t>
  </si>
  <si>
    <t>비상기획담당관</t>
  </si>
  <si>
    <t>106</t>
  </si>
  <si>
    <t>인재개발원</t>
  </si>
  <si>
    <t>107</t>
  </si>
  <si>
    <t>문화체육관광위원회</t>
  </si>
  <si>
    <t>문화체육관광국</t>
  </si>
  <si>
    <t>108</t>
  </si>
  <si>
    <t>109</t>
  </si>
  <si>
    <t>체육과</t>
  </si>
  <si>
    <t>110</t>
  </si>
  <si>
    <t>문화유산과</t>
  </si>
  <si>
    <t>111</t>
  </si>
  <si>
    <t>112</t>
  </si>
  <si>
    <t>관광과</t>
  </si>
  <si>
    <t>113</t>
  </si>
  <si>
    <t>114</t>
  </si>
  <si>
    <t>농업정책과</t>
  </si>
  <si>
    <t>농정해양위원회</t>
  </si>
  <si>
    <t>농정해양국</t>
  </si>
  <si>
    <t>115</t>
  </si>
  <si>
    <t>116</t>
  </si>
  <si>
    <t>농식품유통과</t>
  </si>
  <si>
    <t>117</t>
  </si>
  <si>
    <t>친환경농업과</t>
  </si>
  <si>
    <t>118</t>
  </si>
  <si>
    <t>119</t>
  </si>
  <si>
    <t>해양수산자원연구소</t>
  </si>
  <si>
    <t>120</t>
  </si>
  <si>
    <t>종자관리소</t>
  </si>
  <si>
    <t>121</t>
  </si>
  <si>
    <t>축산정책과</t>
  </si>
  <si>
    <t>축산산림국</t>
  </si>
  <si>
    <t>122</t>
  </si>
  <si>
    <t>동물방역위생과</t>
  </si>
  <si>
    <t>123</t>
  </si>
  <si>
    <t>산림과</t>
  </si>
  <si>
    <t>124</t>
  </si>
  <si>
    <t>125</t>
  </si>
  <si>
    <t>126</t>
  </si>
  <si>
    <t>산림환경연구소</t>
  </si>
  <si>
    <t>127</t>
  </si>
  <si>
    <t>농업기술원</t>
  </si>
  <si>
    <t>128</t>
  </si>
  <si>
    <t>작물연구과</t>
  </si>
  <si>
    <t>129</t>
  </si>
  <si>
    <t>원예연구과</t>
  </si>
  <si>
    <t>130</t>
  </si>
  <si>
    <t>환경농업연구과</t>
  </si>
  <si>
    <t>131</t>
  </si>
  <si>
    <t>132</t>
  </si>
  <si>
    <t>기술보급과</t>
  </si>
  <si>
    <t>133</t>
  </si>
  <si>
    <t>농촌자원과</t>
  </si>
  <si>
    <t>134</t>
  </si>
  <si>
    <t>버섯연구소</t>
  </si>
  <si>
    <t>135</t>
  </si>
  <si>
    <t>소득자원연구소</t>
  </si>
  <si>
    <t>136</t>
  </si>
  <si>
    <t>선인장다육식물연구소</t>
  </si>
  <si>
    <t>137</t>
  </si>
  <si>
    <t>보건복지위원회</t>
  </si>
  <si>
    <t>138</t>
  </si>
  <si>
    <t>139</t>
  </si>
  <si>
    <t>노인복지과</t>
  </si>
  <si>
    <t>140</t>
  </si>
  <si>
    <t>장애인복지과</t>
  </si>
  <si>
    <t>141</t>
  </si>
  <si>
    <t>142</t>
  </si>
  <si>
    <t>건강증진과</t>
  </si>
  <si>
    <t>143</t>
  </si>
  <si>
    <t>식품안전과</t>
  </si>
  <si>
    <t>144</t>
  </si>
  <si>
    <t>145</t>
  </si>
  <si>
    <t>146</t>
  </si>
  <si>
    <t>보건환경연구원</t>
  </si>
  <si>
    <t>147</t>
  </si>
  <si>
    <t>148</t>
  </si>
  <si>
    <t>149</t>
  </si>
  <si>
    <t>북부지원</t>
  </si>
  <si>
    <t>150</t>
  </si>
  <si>
    <t>건설교통위원회</t>
  </si>
  <si>
    <t>151</t>
  </si>
  <si>
    <t>152</t>
  </si>
  <si>
    <t>철도건설과</t>
  </si>
  <si>
    <t>153</t>
  </si>
  <si>
    <t>교통국</t>
  </si>
  <si>
    <t>154</t>
  </si>
  <si>
    <t>버스정책과</t>
  </si>
  <si>
    <t>155</t>
  </si>
  <si>
    <t>156</t>
  </si>
  <si>
    <t>157</t>
  </si>
  <si>
    <t>158</t>
  </si>
  <si>
    <t>건설국</t>
  </si>
  <si>
    <t>159</t>
  </si>
  <si>
    <t>도로정책과</t>
  </si>
  <si>
    <t>160</t>
  </si>
  <si>
    <t>하천과</t>
  </si>
  <si>
    <t>161</t>
  </si>
  <si>
    <t>162</t>
  </si>
  <si>
    <t>관리과</t>
  </si>
  <si>
    <t>건설본부</t>
  </si>
  <si>
    <t>163</t>
  </si>
  <si>
    <t>도로건설과</t>
  </si>
  <si>
    <t>164</t>
  </si>
  <si>
    <t>북부도로과</t>
  </si>
  <si>
    <t>165</t>
  </si>
  <si>
    <t>건축시설과</t>
  </si>
  <si>
    <t>166</t>
  </si>
  <si>
    <t>167</t>
  </si>
  <si>
    <t>지역정책과</t>
  </si>
  <si>
    <t>도시환경위원회</t>
  </si>
  <si>
    <t>도시주택실</t>
  </si>
  <si>
    <t>168</t>
  </si>
  <si>
    <t>도시정책과</t>
  </si>
  <si>
    <t>169</t>
  </si>
  <si>
    <t>도시주택과</t>
  </si>
  <si>
    <t>170</t>
  </si>
  <si>
    <t>주택정책과</t>
  </si>
  <si>
    <t>171</t>
  </si>
  <si>
    <t>건축디자인과</t>
  </si>
  <si>
    <t>172</t>
  </si>
  <si>
    <t>173</t>
  </si>
  <si>
    <t>토지정보과</t>
  </si>
  <si>
    <t>174</t>
  </si>
  <si>
    <t>175</t>
  </si>
  <si>
    <t>도시재생과</t>
  </si>
  <si>
    <t>176</t>
  </si>
  <si>
    <t>도시계획상임기획단</t>
  </si>
  <si>
    <t>177</t>
  </si>
  <si>
    <t>환경정책과</t>
  </si>
  <si>
    <t>환경국</t>
  </si>
  <si>
    <t>178</t>
  </si>
  <si>
    <t>179</t>
  </si>
  <si>
    <t>환경안전관리과</t>
  </si>
  <si>
    <t>180</t>
  </si>
  <si>
    <t>자원순환과</t>
  </si>
  <si>
    <t>181</t>
  </si>
  <si>
    <t>북부환경관리과</t>
  </si>
  <si>
    <t>182</t>
  </si>
  <si>
    <t>183</t>
  </si>
  <si>
    <t>공원녹지과</t>
  </si>
  <si>
    <t>184</t>
  </si>
  <si>
    <t>대기연구부</t>
  </si>
  <si>
    <t>185</t>
  </si>
  <si>
    <t>186</t>
  </si>
  <si>
    <t>187</t>
  </si>
  <si>
    <t>수자원본부</t>
  </si>
  <si>
    <t>188</t>
  </si>
  <si>
    <t>여성가족국</t>
  </si>
  <si>
    <t>189</t>
  </si>
  <si>
    <t>보육정책과</t>
  </si>
  <si>
    <t>190</t>
  </si>
  <si>
    <t>191</t>
  </si>
  <si>
    <t>192</t>
  </si>
  <si>
    <t>여성비전센터</t>
  </si>
  <si>
    <t>193</t>
  </si>
  <si>
    <t>194</t>
  </si>
  <si>
    <t>195</t>
  </si>
  <si>
    <t>196</t>
  </si>
  <si>
    <t>197</t>
  </si>
  <si>
    <t>198</t>
  </si>
  <si>
    <t>교육협력과</t>
  </si>
  <si>
    <t>199</t>
  </si>
  <si>
    <t>도서관정책과</t>
  </si>
  <si>
    <t>200</t>
  </si>
  <si>
    <t>위원회명</t>
    <phoneticPr fontId="1" type="noConversion"/>
  </si>
  <si>
    <t>실국명</t>
    <phoneticPr fontId="1" type="noConversion"/>
  </si>
  <si>
    <t>부서명</t>
    <phoneticPr fontId="1" type="noConversion"/>
  </si>
  <si>
    <t>감액</t>
    <phoneticPr fontId="1" type="noConversion"/>
  </si>
  <si>
    <t>증액</t>
    <phoneticPr fontId="1" type="noConversion"/>
  </si>
  <si>
    <t>(단위 : 천원)</t>
    <phoneticPr fontId="1" type="noConversion"/>
  </si>
  <si>
    <t>검증</t>
    <phoneticPr fontId="1" type="noConversion"/>
  </si>
  <si>
    <t>합  계</t>
    <phoneticPr fontId="1" type="noConversion"/>
  </si>
  <si>
    <t>(안전행정위원회)</t>
    <phoneticPr fontId="1" type="noConversion"/>
  </si>
  <si>
    <t>예비비</t>
    <phoneticPr fontId="1" type="noConversion"/>
  </si>
  <si>
    <t>세입</t>
    <phoneticPr fontId="1" type="noConversion"/>
  </si>
  <si>
    <t>세출</t>
    <phoneticPr fontId="1" type="noConversion"/>
  </si>
  <si>
    <t>구분</t>
    <phoneticPr fontId="1" type="noConversion"/>
  </si>
  <si>
    <t>세입</t>
    <phoneticPr fontId="1" type="noConversion"/>
  </si>
  <si>
    <t>검증</t>
    <phoneticPr fontId="1" type="noConversion"/>
  </si>
  <si>
    <t>세출</t>
    <phoneticPr fontId="1" type="noConversion"/>
  </si>
  <si>
    <t>차액</t>
    <phoneticPr fontId="1" type="noConversion"/>
  </si>
  <si>
    <t>전체 총계</t>
    <phoneticPr fontId="1" type="noConversion"/>
  </si>
  <si>
    <t>자체 계</t>
    <phoneticPr fontId="1" type="noConversion"/>
  </si>
  <si>
    <t>자체 도비</t>
    <phoneticPr fontId="1" type="noConversion"/>
  </si>
  <si>
    <t>의존 매칭 도비</t>
    <phoneticPr fontId="1" type="noConversion"/>
  </si>
  <si>
    <t>의존 계</t>
    <phoneticPr fontId="1" type="noConversion"/>
  </si>
  <si>
    <t>국비</t>
    <phoneticPr fontId="1" type="noConversion"/>
  </si>
  <si>
    <t>기금</t>
    <phoneticPr fontId="1" type="noConversion"/>
  </si>
  <si>
    <t>특교</t>
    <phoneticPr fontId="1" type="noConversion"/>
  </si>
  <si>
    <t>상  임  위</t>
    <phoneticPr fontId="1" type="noConversion"/>
  </si>
  <si>
    <t>(단위 : 천원)</t>
    <phoneticPr fontId="1" type="noConversion"/>
  </si>
  <si>
    <t>예  결  위</t>
    <phoneticPr fontId="1" type="noConversion"/>
  </si>
  <si>
    <t>조정액</t>
    <phoneticPr fontId="1" type="noConversion"/>
  </si>
  <si>
    <t>조정잔액</t>
    <phoneticPr fontId="1" type="noConversion"/>
  </si>
  <si>
    <t>홍보미디어담당관</t>
  </si>
  <si>
    <t>홍보콘텐츠담당관</t>
  </si>
  <si>
    <t>교육지원과</t>
  </si>
  <si>
    <t>교육기획과</t>
  </si>
  <si>
    <t>교수운영과</t>
  </si>
  <si>
    <t>역량개발지원과</t>
  </si>
  <si>
    <t>남한산성세계유산센터</t>
  </si>
  <si>
    <t>동물위생시험소</t>
  </si>
  <si>
    <t>북부동물위생시험소</t>
  </si>
  <si>
    <t>축산진흥센터</t>
  </si>
  <si>
    <t>행정지원과</t>
  </si>
  <si>
    <t>지도정책과</t>
  </si>
  <si>
    <t>복지정책과</t>
  </si>
  <si>
    <t>경기융합타운추진단</t>
  </si>
  <si>
    <t>공동주택과</t>
  </si>
  <si>
    <t>수질정책과</t>
  </si>
  <si>
    <t>수질관리과</t>
  </si>
  <si>
    <t>상하수과</t>
  </si>
  <si>
    <t>수질총량과</t>
  </si>
  <si>
    <t>여성정책과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</si>
  <si>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</si>
  <si>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</si>
  <si>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</si>
  <si>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</si>
  <si>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</si>
  <si>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</si>
  <si>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</si>
  <si>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</si>
  <si>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</si>
  <si>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</si>
  <si>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</si>
  <si>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</si>
  <si>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번호</t>
    <phoneticPr fontId="1" type="noConversion"/>
  </si>
  <si>
    <t>의사담당관</t>
  </si>
  <si>
    <t>재난예방과</t>
  </si>
  <si>
    <t>회계장비담당관</t>
  </si>
  <si>
    <t>사회재난과</t>
  </si>
  <si>
    <t>자연재난과</t>
  </si>
  <si>
    <t>운영지원과</t>
  </si>
  <si>
    <t>식품의약품연구부</t>
  </si>
  <si>
    <t>감염병연구부</t>
  </si>
  <si>
    <t>물환경연구부</t>
  </si>
  <si>
    <t xml:space="preserve"> </t>
    <phoneticPr fontId="1" type="noConversion"/>
  </si>
  <si>
    <t>예산안
(가)</t>
    <phoneticPr fontId="10" type="noConversion"/>
  </si>
  <si>
    <t>213</t>
  </si>
  <si>
    <t>소상공인과</t>
  </si>
  <si>
    <t>노동정책과</t>
  </si>
  <si>
    <t>교통정보과</t>
  </si>
  <si>
    <t>214</t>
  </si>
  <si>
    <t>홍보기획관</t>
  </si>
  <si>
    <t>안전관리실</t>
  </si>
  <si>
    <t>평생교육국</t>
  </si>
  <si>
    <t>평화협력국</t>
  </si>
  <si>
    <t>소통협치국</t>
  </si>
  <si>
    <t>소방재난본부</t>
  </si>
  <si>
    <t>규제개혁담당관</t>
  </si>
  <si>
    <t>북부재난안전과</t>
  </si>
  <si>
    <t>안전특별점검단</t>
  </si>
  <si>
    <t>민생특별사법경찰단</t>
  </si>
  <si>
    <t>공정특별사법경찰단</t>
  </si>
  <si>
    <t>열린민원실</t>
  </si>
  <si>
    <t>조세정의과</t>
  </si>
  <si>
    <t>평생교육과</t>
  </si>
  <si>
    <t>친환경급식지원센터</t>
  </si>
  <si>
    <t>청년복지정책과</t>
  </si>
  <si>
    <t>기후에너지정책과</t>
  </si>
  <si>
    <t>미세먼지대책과</t>
  </si>
  <si>
    <t>광역환경관리사업소</t>
  </si>
  <si>
    <t>가족다문화과</t>
  </si>
  <si>
    <t>회계담당관</t>
  </si>
  <si>
    <t>창업지원과</t>
  </si>
  <si>
    <t>외교통상과</t>
  </si>
  <si>
    <t>동물보호과</t>
  </si>
  <si>
    <t>공공버스과</t>
  </si>
  <si>
    <t>도로안전과</t>
  </si>
  <si>
    <t>평화협력과</t>
  </si>
  <si>
    <t>평화기반조성과</t>
  </si>
  <si>
    <t>DMZ정책과</t>
  </si>
  <si>
    <t>소통협력과</t>
  </si>
  <si>
    <t>민관협치과</t>
  </si>
  <si>
    <t>사회적경제과</t>
  </si>
  <si>
    <t>공동체지원과</t>
  </si>
  <si>
    <t>북부재난종합지휘센터</t>
  </si>
  <si>
    <t>북부특수대응단</t>
  </si>
  <si>
    <t>도민권익담당관</t>
  </si>
  <si>
    <t>농수산물검사부</t>
  </si>
  <si>
    <t>보건복지/도시환경</t>
  </si>
  <si>
    <t>10101</t>
  </si>
  <si>
    <t>10102</t>
  </si>
  <si>
    <t>10201</t>
  </si>
  <si>
    <t>10202</t>
  </si>
  <si>
    <t>10301</t>
  </si>
  <si>
    <t>10302</t>
  </si>
  <si>
    <t>10303</t>
  </si>
  <si>
    <t>10304</t>
  </si>
  <si>
    <t>10401</t>
  </si>
  <si>
    <t>10402</t>
  </si>
  <si>
    <t>10403</t>
  </si>
  <si>
    <t>10404</t>
  </si>
  <si>
    <t>10405</t>
  </si>
  <si>
    <t>10406</t>
  </si>
  <si>
    <t>10407</t>
  </si>
  <si>
    <t>10408</t>
  </si>
  <si>
    <t>10409</t>
  </si>
  <si>
    <t>10410</t>
  </si>
  <si>
    <t>40109</t>
  </si>
  <si>
    <t>10608</t>
  </si>
  <si>
    <t>10501</t>
  </si>
  <si>
    <t>10502</t>
  </si>
  <si>
    <t>10503</t>
  </si>
  <si>
    <t>10504</t>
  </si>
  <si>
    <t>10505</t>
  </si>
  <si>
    <t>10601</t>
  </si>
  <si>
    <t>10602</t>
  </si>
  <si>
    <t>10603</t>
  </si>
  <si>
    <t>10604</t>
  </si>
  <si>
    <t>10605</t>
  </si>
  <si>
    <t>10606</t>
  </si>
  <si>
    <t>10607</t>
  </si>
  <si>
    <t>10611</t>
  </si>
  <si>
    <t>10701</t>
  </si>
  <si>
    <t>10702</t>
  </si>
  <si>
    <t>10703</t>
  </si>
  <si>
    <t>10801</t>
  </si>
  <si>
    <t>10802</t>
  </si>
  <si>
    <t>10803</t>
  </si>
  <si>
    <t>10804</t>
  </si>
  <si>
    <t>10805</t>
  </si>
  <si>
    <t>10806</t>
  </si>
  <si>
    <t>10901</t>
  </si>
  <si>
    <t>10902</t>
  </si>
  <si>
    <t>10903</t>
  </si>
  <si>
    <t>10904</t>
  </si>
  <si>
    <t>10905</t>
  </si>
  <si>
    <t>10906</t>
  </si>
  <si>
    <t>11001</t>
  </si>
  <si>
    <t>11002</t>
  </si>
  <si>
    <t>11003</t>
  </si>
  <si>
    <t>11004</t>
  </si>
  <si>
    <t>11005</t>
  </si>
  <si>
    <t>20101</t>
  </si>
  <si>
    <t>20102</t>
  </si>
  <si>
    <t>20103</t>
  </si>
  <si>
    <t>20104</t>
  </si>
  <si>
    <t>20105</t>
  </si>
  <si>
    <t>20201</t>
  </si>
  <si>
    <t>20202</t>
  </si>
  <si>
    <t>20203</t>
  </si>
  <si>
    <t>20206</t>
  </si>
  <si>
    <t>20207</t>
  </si>
  <si>
    <t>20301</t>
  </si>
  <si>
    <t>20302</t>
  </si>
  <si>
    <t>20303</t>
  </si>
  <si>
    <t>20401</t>
  </si>
  <si>
    <t>20402</t>
  </si>
  <si>
    <t>20403</t>
  </si>
  <si>
    <t>20404</t>
  </si>
  <si>
    <t>20501</t>
  </si>
  <si>
    <t>20502</t>
  </si>
  <si>
    <t>20503</t>
  </si>
  <si>
    <t>20504</t>
  </si>
  <si>
    <t>20505</t>
  </si>
  <si>
    <t>20601</t>
  </si>
  <si>
    <t>20602</t>
  </si>
  <si>
    <t>20603</t>
  </si>
  <si>
    <t>20604</t>
  </si>
  <si>
    <t>20204</t>
  </si>
  <si>
    <t>20205</t>
  </si>
  <si>
    <t>30202</t>
  </si>
  <si>
    <t>30201</t>
  </si>
  <si>
    <t>40101</t>
  </si>
  <si>
    <t>40102</t>
  </si>
  <si>
    <t>40103</t>
  </si>
  <si>
    <t>40104</t>
  </si>
  <si>
    <t>40105</t>
  </si>
  <si>
    <t>40106</t>
  </si>
  <si>
    <t>40107</t>
  </si>
  <si>
    <t>40108</t>
  </si>
  <si>
    <t>40201</t>
  </si>
  <si>
    <t>40202</t>
  </si>
  <si>
    <t>40203</t>
  </si>
  <si>
    <t>40204</t>
  </si>
  <si>
    <t>40301</t>
  </si>
  <si>
    <t>40302</t>
  </si>
  <si>
    <t>40303</t>
  </si>
  <si>
    <t>40401</t>
  </si>
  <si>
    <t>40402</t>
  </si>
  <si>
    <t>40403</t>
  </si>
  <si>
    <t>40404</t>
  </si>
  <si>
    <t>40405</t>
  </si>
  <si>
    <t>40406</t>
  </si>
  <si>
    <t>40407</t>
  </si>
  <si>
    <t>40408</t>
  </si>
  <si>
    <t>40409</t>
  </si>
  <si>
    <t>40410</t>
  </si>
  <si>
    <t>40411</t>
  </si>
  <si>
    <t>40412</t>
  </si>
  <si>
    <t>40413</t>
  </si>
  <si>
    <t>40414</t>
  </si>
  <si>
    <t>40415</t>
  </si>
  <si>
    <t>40416</t>
  </si>
  <si>
    <t>40417</t>
  </si>
  <si>
    <t>40418</t>
  </si>
  <si>
    <t>40419</t>
  </si>
  <si>
    <t>40420</t>
  </si>
  <si>
    <t>40421</t>
  </si>
  <si>
    <t>40422</t>
  </si>
  <si>
    <t>40423</t>
  </si>
  <si>
    <t>40424</t>
  </si>
  <si>
    <t>40425</t>
  </si>
  <si>
    <t>40426</t>
  </si>
  <si>
    <t>40427</t>
  </si>
  <si>
    <t>40428</t>
  </si>
  <si>
    <t>40429</t>
  </si>
  <si>
    <t>40430</t>
  </si>
  <si>
    <t>40431</t>
  </si>
  <si>
    <t>40432</t>
  </si>
  <si>
    <t>40433</t>
  </si>
  <si>
    <t>40434</t>
  </si>
  <si>
    <t>50101</t>
  </si>
  <si>
    <t>50102</t>
  </si>
  <si>
    <t>50103</t>
  </si>
  <si>
    <t>50104</t>
  </si>
  <si>
    <t>50105</t>
  </si>
  <si>
    <t>50106</t>
  </si>
  <si>
    <t>50201</t>
  </si>
  <si>
    <t>50202</t>
  </si>
  <si>
    <t>50203</t>
  </si>
  <si>
    <t>50204</t>
  </si>
  <si>
    <t>50205</t>
  </si>
  <si>
    <t>50206</t>
  </si>
  <si>
    <t>50207</t>
  </si>
  <si>
    <t>50208</t>
  </si>
  <si>
    <t>50209</t>
  </si>
  <si>
    <t>50210</t>
  </si>
  <si>
    <t>50301</t>
  </si>
  <si>
    <t>50302</t>
  </si>
  <si>
    <t>50401</t>
  </si>
  <si>
    <t>50402</t>
  </si>
  <si>
    <t>50403</t>
  </si>
  <si>
    <t>50404</t>
  </si>
  <si>
    <t>50405</t>
  </si>
  <si>
    <t>50406</t>
  </si>
  <si>
    <t>215</t>
  </si>
  <si>
    <t>50407</t>
  </si>
  <si>
    <t>216</t>
  </si>
  <si>
    <t>50501</t>
  </si>
  <si>
    <t>217</t>
  </si>
  <si>
    <t>50502</t>
  </si>
  <si>
    <t>218</t>
  </si>
  <si>
    <t>50503</t>
  </si>
  <si>
    <t>219</t>
  </si>
  <si>
    <t>50601</t>
  </si>
  <si>
    <t>220</t>
  </si>
  <si>
    <t>50602</t>
  </si>
  <si>
    <t>221</t>
  </si>
  <si>
    <t>50603</t>
  </si>
  <si>
    <t>222</t>
  </si>
  <si>
    <t>50604</t>
  </si>
  <si>
    <t>223</t>
  </si>
  <si>
    <t>50701</t>
  </si>
  <si>
    <t>224</t>
  </si>
  <si>
    <t>50702</t>
  </si>
  <si>
    <t>225</t>
  </si>
  <si>
    <t>50703</t>
  </si>
  <si>
    <t>226</t>
  </si>
  <si>
    <t>50704</t>
  </si>
  <si>
    <t>227</t>
  </si>
  <si>
    <t>50705</t>
  </si>
  <si>
    <t>균특</t>
  </si>
  <si>
    <t>비전전략담당관</t>
  </si>
  <si>
    <t>공공기관담당관</t>
  </si>
  <si>
    <t>인구정책담당관</t>
  </si>
  <si>
    <t>10609</t>
  </si>
  <si>
    <t>10610</t>
  </si>
  <si>
    <t>공정국</t>
  </si>
  <si>
    <t>10704</t>
  </si>
  <si>
    <t>자산관리과</t>
  </si>
  <si>
    <t>10807</t>
  </si>
  <si>
    <t>복지국</t>
  </si>
  <si>
    <t>복지사업과</t>
  </si>
  <si>
    <t>보건건강국</t>
  </si>
  <si>
    <t>12001</t>
  </si>
  <si>
    <t>12002</t>
  </si>
  <si>
    <t>12003</t>
  </si>
  <si>
    <t>12004</t>
  </si>
  <si>
    <t>12005</t>
  </si>
  <si>
    <t>12006</t>
  </si>
  <si>
    <t>문화종무과</t>
  </si>
  <si>
    <t>콘텐츠정책과</t>
  </si>
  <si>
    <t>예술정책과</t>
  </si>
  <si>
    <t>13007</t>
  </si>
  <si>
    <t>14001</t>
  </si>
  <si>
    <t>14002</t>
  </si>
  <si>
    <t>14003</t>
  </si>
  <si>
    <t>해양수산과</t>
  </si>
  <si>
    <t>14004</t>
  </si>
  <si>
    <t>14005</t>
  </si>
  <si>
    <t>14006</t>
  </si>
  <si>
    <t>14007</t>
  </si>
  <si>
    <t>여성가족평생교육위원회</t>
  </si>
  <si>
    <t>15001</t>
  </si>
  <si>
    <t>15002</t>
  </si>
  <si>
    <t>청소년과</t>
  </si>
  <si>
    <t>15003</t>
  </si>
  <si>
    <t>15004</t>
  </si>
  <si>
    <t>16001</t>
  </si>
  <si>
    <t>16002</t>
  </si>
  <si>
    <t>16003</t>
  </si>
  <si>
    <t>아동돌봄과</t>
  </si>
  <si>
    <t>16004</t>
  </si>
  <si>
    <t>16005</t>
  </si>
  <si>
    <t>16006</t>
  </si>
  <si>
    <t>평화대변인</t>
  </si>
  <si>
    <t>20106</t>
  </si>
  <si>
    <t>20107</t>
  </si>
  <si>
    <t>일자리경제정책과</t>
  </si>
  <si>
    <t>경제실</t>
  </si>
  <si>
    <t>특화기업지원과</t>
  </si>
  <si>
    <t>미래산업과</t>
  </si>
  <si>
    <t>20208</t>
  </si>
  <si>
    <t>20209</t>
  </si>
  <si>
    <t>데이터정책과</t>
  </si>
  <si>
    <t>20210</t>
  </si>
  <si>
    <t>노동국</t>
  </si>
  <si>
    <t>노동권익과</t>
  </si>
  <si>
    <t>외국인정책과</t>
  </si>
  <si>
    <t>광역교통정책과</t>
  </si>
  <si>
    <t>택시교통과</t>
  </si>
  <si>
    <t>철도정책과</t>
  </si>
  <si>
    <t>철도항만물류국</t>
  </si>
  <si>
    <t>철도운영과</t>
  </si>
  <si>
    <t>물류항만과</t>
  </si>
  <si>
    <t>20701</t>
  </si>
  <si>
    <t>20702</t>
  </si>
  <si>
    <t>20703</t>
  </si>
  <si>
    <t>20704</t>
  </si>
  <si>
    <t>20705</t>
  </si>
  <si>
    <t>20706</t>
  </si>
  <si>
    <t>20707</t>
  </si>
  <si>
    <t>20708</t>
  </si>
  <si>
    <t>20709</t>
  </si>
  <si>
    <t>인권담당관</t>
  </si>
  <si>
    <t>30203</t>
  </si>
  <si>
    <t>30301</t>
  </si>
  <si>
    <t>30302</t>
  </si>
  <si>
    <t>30303</t>
  </si>
  <si>
    <t>30304</t>
  </si>
  <si>
    <t>중앙협력본부</t>
  </si>
  <si>
    <t>30305</t>
  </si>
  <si>
    <t>재난대응과</t>
  </si>
  <si>
    <t>구조구급과</t>
  </si>
  <si>
    <t>생활안전담당관</t>
  </si>
  <si>
    <t>수원남부소방서</t>
  </si>
  <si>
    <t>40435</t>
  </si>
  <si>
    <t>언론홍보담당관</t>
  </si>
  <si>
    <t>50107</t>
  </si>
  <si>
    <t>전문위원실</t>
  </si>
  <si>
    <t>50108</t>
  </si>
  <si>
    <t>228</t>
  </si>
  <si>
    <t>경제노동위원회</t>
  </si>
  <si>
    <t>상임위 예산안
조정액(나)</t>
    <phoneticPr fontId="10" type="noConversion"/>
  </si>
  <si>
    <t>상임위 조정
예산안
(다=가+나)</t>
    <phoneticPr fontId="10" type="noConversion"/>
  </si>
  <si>
    <t>예결특위 예산안
조정액(라)</t>
    <phoneticPr fontId="10" type="noConversion"/>
  </si>
  <si>
    <t>예결특위 조정
예산안
(마=가+라)</t>
    <phoneticPr fontId="10" type="noConversion"/>
  </si>
  <si>
    <t>교육지원과</t>
    <phoneticPr fontId="1" type="noConversion"/>
  </si>
  <si>
    <t>소교</t>
    <phoneticPr fontId="1" type="noConversion"/>
  </si>
  <si>
    <t>공정경제과</t>
  </si>
  <si>
    <t>장애인자립지원과</t>
  </si>
  <si>
    <t>정신건강과</t>
  </si>
  <si>
    <t>일가정지원과</t>
  </si>
  <si>
    <t>예방과</t>
  </si>
  <si>
    <t>대응과</t>
  </si>
  <si>
    <t>북부소방재난본부</t>
  </si>
  <si>
    <t>229</t>
  </si>
  <si>
    <t>40205</t>
  </si>
  <si>
    <t>자치행정과</t>
    <phoneticPr fontId="1" type="noConversion"/>
  </si>
  <si>
    <t>2021년도 예산안 일반회계 검증</t>
    <phoneticPr fontId="1" type="noConversion"/>
  </si>
  <si>
    <t>2020년 제3회 추경 일반회계 검증</t>
    <phoneticPr fontId="1" type="noConversion"/>
  </si>
  <si>
    <t>세부사업 및 부기명</t>
    <phoneticPr fontId="1" type="noConversion"/>
  </si>
  <si>
    <t>통계목</t>
    <phoneticPr fontId="1" type="noConversion"/>
  </si>
  <si>
    <t>공정건설정책과</t>
    <phoneticPr fontId="10" type="noConversion"/>
  </si>
  <si>
    <t>건설안전기술과</t>
    <phoneticPr fontId="10" type="noConversion"/>
  </si>
  <si>
    <t>경기국제평화센터</t>
    <phoneticPr fontId="10" type="noConversion"/>
  </si>
  <si>
    <t>의정기획담당관</t>
    <phoneticPr fontId="10" type="noConversion"/>
  </si>
  <si>
    <t>택지개발과</t>
    <phoneticPr fontId="10" type="noConversion"/>
  </si>
  <si>
    <t>신도시추진단</t>
    <phoneticPr fontId="10" type="noConversion"/>
  </si>
  <si>
    <t>질병정책과</t>
    <phoneticPr fontId="10" type="noConversion"/>
  </si>
  <si>
    <t>보건의료과</t>
    <phoneticPr fontId="10" type="noConversion"/>
  </si>
  <si>
    <t>공공의료과</t>
    <phoneticPr fontId="10" type="noConversion"/>
  </si>
  <si>
    <t>감염병관리지원단</t>
    <phoneticPr fontId="10" type="noConversion"/>
  </si>
  <si>
    <t>인재개발원</t>
    <phoneticPr fontId="1" type="noConversion"/>
  </si>
  <si>
    <t>유통분야 공정거래 기반 조성(자체/직접)
- 유통분야 불공정거래 실태 현황 및 개선 방안 연구</t>
  </si>
  <si>
    <t>인권담당관</t>
    <phoneticPr fontId="1" type="noConversion"/>
  </si>
  <si>
    <t>이러닝 운영(자체/직접)
- 이러닝 운영</t>
  </si>
  <si>
    <t>경기 행복마을 관리소 설치 운영(자체/지원)
- 행복마을관리소 무인택배보관함 설치</t>
    <phoneticPr fontId="1" type="noConversion"/>
  </si>
  <si>
    <t>경기도새마을회 지원(자체/직접)
- 생명살림교육</t>
    <phoneticPr fontId="1" type="noConversion"/>
  </si>
  <si>
    <t>경기도새마을회 지원(자체/직접)
- 새마을안심 방역 봉사대 운영</t>
    <phoneticPr fontId="1" type="noConversion"/>
  </si>
  <si>
    <t>바르게살기운동 경기도협의회 지원(자체/직접)
- 우리동네 방역봉사단</t>
    <phoneticPr fontId="1" type="noConversion"/>
  </si>
  <si>
    <t>바르게살기운동 경기도협의회 지원(자체/직접)
- 나라사랑 국민의식 실천운동</t>
    <phoneticPr fontId="1" type="noConversion"/>
  </si>
  <si>
    <t>열린민원실</t>
    <phoneticPr fontId="1" type="noConversion"/>
  </si>
  <si>
    <t>민원 만족도 조사(자체/직접)
- 민원 만족도 조사</t>
  </si>
  <si>
    <t>민원서비스 우수사례 경진대회(자체/직접)
- 민원서비스 우수사례 경진대회(사무관리비)</t>
  </si>
  <si>
    <t>민원서비스 우수사례 경진대회(자체/직접)
- 민원서비스 우수사례 경진대회(행사운영비)</t>
  </si>
  <si>
    <t>자산관리과</t>
    <phoneticPr fontId="1" type="noConversion"/>
  </si>
  <si>
    <t>청사유지 관리(자체/직접)
-청사안내도 및 사무실 표지판 제작</t>
    <phoneticPr fontId="1" type="noConversion"/>
  </si>
  <si>
    <t>신청사 이전(자체/직접)
-신청사 사무공간 노후집기 등 교체</t>
    <phoneticPr fontId="1" type="noConversion"/>
  </si>
  <si>
    <t>인권작품공모전 추진(자체/직접)
- 인권작품공모전 운영</t>
    <phoneticPr fontId="1" type="noConversion"/>
  </si>
  <si>
    <t>인권작품공모전 추진(자체/직접)
- 인권작품공모전 시상</t>
    <phoneticPr fontId="1" type="noConversion"/>
  </si>
  <si>
    <t>201-01</t>
  </si>
  <si>
    <t>405-01</t>
  </si>
  <si>
    <t>201-03</t>
  </si>
  <si>
    <t>207-01</t>
  </si>
  <si>
    <t>403-01</t>
  </si>
  <si>
    <t>307-02</t>
  </si>
  <si>
    <t>201-01</t>
    <phoneticPr fontId="1" type="noConversion"/>
  </si>
  <si>
    <t>201-01</t>
    <phoneticPr fontId="1" type="noConversion"/>
  </si>
  <si>
    <t>301-12</t>
    <phoneticPr fontId="1" type="noConversion"/>
  </si>
  <si>
    <t>경기도새마을회 지원(자체/직접)
- 자연형 생태하천 복원운동</t>
    <phoneticPr fontId="1" type="noConversion"/>
  </si>
  <si>
    <t>경기도새마을회 지원(자체/직접)
- 새마을회관 기능보강 개보수</t>
    <phoneticPr fontId="1" type="noConversion"/>
  </si>
  <si>
    <t>바르게살기운동 경기도협의회 지원(자체/직접)
- 음식물쓰레기 줄이기 운동</t>
    <phoneticPr fontId="1" type="noConversion"/>
  </si>
  <si>
    <t>(별첨) 2021년도 경기도 예산안 수정안</t>
    <phoneticPr fontId="1" type="noConversion"/>
  </si>
  <si>
    <t>수정예산안</t>
    <phoneticPr fontId="1" type="noConversion"/>
  </si>
  <si>
    <t>동의대상</t>
    <phoneticPr fontId="1" type="noConversion"/>
  </si>
  <si>
    <t>(여성가족교육위원회)</t>
    <phoneticPr fontId="1" type="noConversion"/>
  </si>
  <si>
    <t>시군 육아종합지원센터 상담지원인력 배치(자체/지원)
- 장애위험영유아 상담지원인력배치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</si>
</sst>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#,##0_ ;[Red]\-#,##0\ "/>
    <numFmt numFmtId="177" formatCode="#,##0;[Red]&quot;△&quot;#,##0"/>
    <numFmt numFmtId="178" formatCode="_ * #,##0_ ;_ * \-#,##0_ ;_ * &quot;-&quot;_ ;_ @_ "/>
    <numFmt numFmtId="179" formatCode="#,##0_ "/>
    <numFmt numFmtId="180" formatCode="#,##0.00&quot;₩&quot;\!\ &quot;F&quot;;[Red]&quot;₩&quot;\!\-#,##0.00&quot;₩&quot;\!\ &quot;F&quot;"/>
    <numFmt numFmtId="181" formatCode="&quot;?#,##0;\-&quot;&quot;?&quot;#,##0"/>
    <numFmt numFmtId="182" formatCode="&quot;?#,##0.00;\-&quot;&quot;?&quot;#,##0.00"/>
    <numFmt numFmtId="183" formatCode="&quot;RM&quot;#,##0.00_);[Red]&quot;₩&quot;\!\(&quot;RM&quot;#,##0.00&quot;₩&quot;\!\)"/>
    <numFmt numFmtId="184" formatCode="0.000"/>
    <numFmt numFmtId="185" formatCode="#,##0_);[Red]\(#,##0\)"/>
  </numFmts>
  <fonts count="4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rgb="FF0000CC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sz val="8"/>
      <name val="돋움"/>
      <family val="3"/>
      <charset val="129"/>
    </font>
    <font>
      <b/>
      <sz val="10"/>
      <color theme="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8"/>
      <name val="Arial"/>
      <family val="2"/>
    </font>
    <font>
      <b/>
      <sz val="12"/>
      <name val="Arial"/>
      <family val="2"/>
    </font>
    <font>
      <sz val="12"/>
      <name val="¹UAAA¼"/>
      <family val="3"/>
    </font>
    <font>
      <sz val="8"/>
      <color theme="1"/>
      <name val="맑은 고딕"/>
      <family val="2"/>
      <charset val="129"/>
    </font>
    <font>
      <sz val="8"/>
      <color theme="1"/>
      <name val="맑은 고딕"/>
      <family val="3"/>
      <charset val="129"/>
    </font>
    <font>
      <b/>
      <sz val="30"/>
      <color theme="1"/>
      <name val="HY견명조"/>
      <family val="1"/>
      <charset val="129"/>
    </font>
    <font>
      <b/>
      <sz val="16"/>
      <color rgb="FF0000CC"/>
      <name val="HY견고딕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color rgb="FF0000CC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</fonts>
  <fills count="5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543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0" borderId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0" borderId="0" applyFill="0" applyAlignment="0"/>
    <xf numFmtId="0" fontId="13" fillId="0" borderId="0" applyNumberFormat="0" applyBorder="0" applyProtection="0"/>
    <xf numFmtId="0" fontId="13" fillId="0" borderId="0" applyNumberFormat="0" applyBorder="0" applyProtection="0"/>
    <xf numFmtId="41" fontId="4" fillId="0" borderId="0" applyFon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41" fontId="14" fillId="0" borderId="0" applyNumberFormat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7" borderId="5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27" borderId="13" applyNumberFormat="0" applyAlignment="0" applyProtection="0">
      <alignment vertical="center"/>
    </xf>
    <xf numFmtId="0" fontId="32" fillId="0" borderId="0"/>
    <xf numFmtId="41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34" fillId="0" borderId="0" applyFont="0" applyFill="0" applyBorder="0" applyAlignment="0" applyProtection="0"/>
    <xf numFmtId="183" fontId="12" fillId="0" borderId="0" applyFont="0" applyFill="0" applyBorder="0" applyAlignment="0" applyProtection="0"/>
    <xf numFmtId="38" fontId="35" fillId="27" borderId="0" applyNumberFormat="0" applyBorder="0" applyAlignment="0" applyProtection="0"/>
    <xf numFmtId="0" fontId="36" fillId="0" borderId="14" applyNumberFormat="0" applyAlignment="0" applyProtection="0">
      <alignment horizontal="left" vertical="center"/>
    </xf>
    <xf numFmtId="0" fontId="36" fillId="0" borderId="3">
      <alignment horizontal="left" vertical="center"/>
    </xf>
    <xf numFmtId="10" fontId="35" fillId="7" borderId="2" applyNumberFormat="0" applyBorder="0" applyAlignment="0" applyProtection="0"/>
    <xf numFmtId="183" fontId="12" fillId="0" borderId="0"/>
    <xf numFmtId="0" fontId="14" fillId="0" borderId="0"/>
    <xf numFmtId="10" fontId="14" fillId="0" borderId="0" applyFont="0" applyFill="0" applyBorder="0" applyAlignment="0" applyProtection="0"/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49" borderId="6" applyNumberFormat="0" applyFont="0" applyAlignment="0" applyProtection="0">
      <alignment vertical="center"/>
    </xf>
    <xf numFmtId="0" fontId="12" fillId="49" borderId="6" applyNumberFormat="0" applyFont="0" applyAlignment="0" applyProtection="0">
      <alignment vertical="center"/>
    </xf>
    <xf numFmtId="9" fontId="13" fillId="0" borderId="0" applyFont="0" applyFill="0" applyAlignment="0" applyProtection="0"/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1" borderId="7" applyNumberFormat="0" applyAlignment="0" applyProtection="0">
      <alignment vertical="center"/>
    </xf>
    <xf numFmtId="0" fontId="22" fillId="51" borderId="7" applyNumberFormat="0" applyAlignment="0" applyProtection="0">
      <alignment vertical="center"/>
    </xf>
    <xf numFmtId="18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5" borderId="5" applyNumberFormat="0" applyAlignment="0" applyProtection="0">
      <alignment vertical="center"/>
    </xf>
    <xf numFmtId="0" fontId="25" fillId="35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48" borderId="13" applyNumberFormat="0" applyAlignment="0" applyProtection="0">
      <alignment vertical="center"/>
    </xf>
    <xf numFmtId="0" fontId="31" fillId="48" borderId="13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/>
    <xf numFmtId="183" fontId="12" fillId="0" borderId="0"/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49" borderId="6" applyNumberFormat="0" applyFont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2" fillId="51" borderId="7" applyNumberFormat="0" applyAlignment="0" applyProtection="0">
      <alignment vertical="center"/>
    </xf>
    <xf numFmtId="0" fontId="25" fillId="35" borderId="5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48" borderId="13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38" fillId="0" borderId="0">
      <alignment vertical="center"/>
    </xf>
    <xf numFmtId="0" fontId="14" fillId="0" borderId="0" applyNumberFormat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41" fontId="14" fillId="0" borderId="0" applyNumberFormat="0" applyFont="0" applyFill="0" applyBorder="0" applyAlignment="0" applyProtection="0"/>
    <xf numFmtId="0" fontId="12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4" fillId="0" borderId="0" applyNumberFormat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10" fontId="35" fillId="7" borderId="15" applyNumberFormat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14" fillId="0" borderId="0" applyNumberFormat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0" fontId="8" fillId="4" borderId="2" xfId="0" applyFont="1" applyFill="1" applyBorder="1" applyAlignment="1">
      <alignment horizontal="centerContinuous" vertical="center"/>
    </xf>
    <xf numFmtId="0" fontId="3" fillId="4" borderId="2" xfId="0" applyFont="1" applyFill="1" applyBorder="1" applyAlignment="1">
      <alignment horizontal="centerContinuous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>
      <alignment vertical="center"/>
    </xf>
    <xf numFmtId="0" fontId="3" fillId="5" borderId="2" xfId="0" applyFont="1" applyFill="1" applyBorder="1" applyAlignment="1">
      <alignment horizontal="center" vertical="center"/>
    </xf>
    <xf numFmtId="176" fontId="3" fillId="5" borderId="2" xfId="0" applyNumberFormat="1" applyFont="1" applyFill="1" applyBorder="1">
      <alignment vertical="center"/>
    </xf>
    <xf numFmtId="0" fontId="9" fillId="0" borderId="0" xfId="0" applyFont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53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2" xfId="1" applyNumberFormat="1" applyFont="1" applyBorder="1">
      <alignment vertical="center"/>
    </xf>
    <xf numFmtId="0" fontId="41" fillId="0" borderId="0" xfId="0" applyFont="1" applyAlignment="1">
      <alignment horizontal="centerContinuous" vertical="center"/>
    </xf>
    <xf numFmtId="0" fontId="3" fillId="4" borderId="2" xfId="0" applyFont="1" applyFill="1" applyBorder="1" applyAlignment="1">
      <alignment horizontal="center" vertical="center"/>
    </xf>
    <xf numFmtId="0" fontId="42" fillId="0" borderId="20" xfId="350" applyNumberFormat="1" applyFont="1" applyFill="1" applyBorder="1" applyAlignment="1">
      <alignment horizontal="left" vertical="center"/>
    </xf>
    <xf numFmtId="0" fontId="42" fillId="0" borderId="21" xfId="350" applyNumberFormat="1" applyFont="1" applyFill="1" applyBorder="1" applyAlignment="1">
      <alignment horizontal="left" vertical="center"/>
    </xf>
    <xf numFmtId="0" fontId="42" fillId="0" borderId="22" xfId="350" applyNumberFormat="1" applyFont="1" applyBorder="1">
      <alignment vertical="center"/>
    </xf>
    <xf numFmtId="0" fontId="42" fillId="0" borderId="23" xfId="350" applyNumberFormat="1" applyFont="1" applyFill="1" applyBorder="1" applyAlignment="1">
      <alignment horizontal="left" vertical="center"/>
    </xf>
    <xf numFmtId="0" fontId="42" fillId="0" borderId="24" xfId="350" applyNumberFormat="1" applyFont="1" applyFill="1" applyBorder="1" applyAlignment="1">
      <alignment horizontal="left" vertical="center"/>
    </xf>
    <xf numFmtId="0" fontId="42" fillId="0" borderId="25" xfId="350" applyNumberFormat="1" applyFont="1" applyBorder="1">
      <alignment vertical="center"/>
    </xf>
    <xf numFmtId="0" fontId="42" fillId="0" borderId="26" xfId="350" applyNumberFormat="1" applyFont="1" applyFill="1" applyBorder="1" applyAlignment="1">
      <alignment horizontal="left" vertical="center"/>
    </xf>
    <xf numFmtId="0" fontId="42" fillId="0" borderId="27" xfId="350" applyNumberFormat="1" applyFont="1" applyFill="1" applyBorder="1" applyAlignment="1">
      <alignment horizontal="left" vertical="center"/>
    </xf>
    <xf numFmtId="0" fontId="42" fillId="0" borderId="1" xfId="350" applyNumberFormat="1" applyFont="1" applyFill="1" applyBorder="1" applyAlignment="1">
      <alignment horizontal="left" vertical="center"/>
    </xf>
    <xf numFmtId="0" fontId="42" fillId="0" borderId="28" xfId="350" applyNumberFormat="1" applyFont="1" applyBorder="1">
      <alignment vertical="center"/>
    </xf>
    <xf numFmtId="0" fontId="43" fillId="0" borderId="1" xfId="350" applyNumberFormat="1" applyFont="1" applyFill="1" applyBorder="1" applyAlignment="1">
      <alignment horizontal="left" vertical="center"/>
    </xf>
    <xf numFmtId="0" fontId="42" fillId="0" borderId="29" xfId="350" applyNumberFormat="1" applyFont="1" applyFill="1" applyBorder="1" applyAlignment="1">
      <alignment horizontal="left" vertical="center"/>
    </xf>
    <xf numFmtId="0" fontId="42" fillId="0" borderId="30" xfId="350" applyNumberFormat="1" applyFont="1" applyFill="1" applyBorder="1" applyAlignment="1">
      <alignment horizontal="left" vertical="center"/>
    </xf>
    <xf numFmtId="0" fontId="42" fillId="0" borderId="31" xfId="350" applyNumberFormat="1" applyFont="1" applyBorder="1">
      <alignment vertical="center"/>
    </xf>
    <xf numFmtId="0" fontId="42" fillId="0" borderId="32" xfId="350" applyNumberFormat="1" applyFont="1" applyFill="1" applyBorder="1" applyAlignment="1">
      <alignment horizontal="left" vertical="center"/>
    </xf>
    <xf numFmtId="0" fontId="42" fillId="0" borderId="33" xfId="350" applyNumberFormat="1" applyFont="1" applyFill="1" applyBorder="1" applyAlignment="1">
      <alignment horizontal="left" vertical="center"/>
    </xf>
    <xf numFmtId="0" fontId="42" fillId="0" borderId="34" xfId="350" applyNumberFormat="1" applyFont="1" applyBorder="1">
      <alignment vertical="center"/>
    </xf>
    <xf numFmtId="0" fontId="43" fillId="0" borderId="21" xfId="350" applyNumberFormat="1" applyFont="1" applyFill="1" applyBorder="1" applyAlignment="1">
      <alignment horizontal="left" vertical="center"/>
    </xf>
    <xf numFmtId="0" fontId="43" fillId="0" borderId="30" xfId="350" applyNumberFormat="1" applyFont="1" applyFill="1" applyBorder="1" applyAlignment="1">
      <alignment horizontal="left" vertical="center"/>
    </xf>
    <xf numFmtId="0" fontId="42" fillId="0" borderId="33" xfId="206" applyNumberFormat="1" applyFont="1" applyFill="1" applyBorder="1" applyAlignment="1">
      <alignment vertical="center"/>
    </xf>
    <xf numFmtId="0" fontId="42" fillId="0" borderId="33" xfId="206" applyNumberFormat="1" applyFont="1" applyFill="1" applyBorder="1" applyAlignment="1">
      <alignment horizontal="left" vertical="center"/>
    </xf>
    <xf numFmtId="0" fontId="42" fillId="0" borderId="21" xfId="206" applyNumberFormat="1" applyFont="1" applyFill="1" applyBorder="1" applyAlignment="1">
      <alignment vertical="center"/>
    </xf>
    <xf numFmtId="0" fontId="42" fillId="0" borderId="1" xfId="206" applyNumberFormat="1" applyFont="1" applyFill="1" applyBorder="1" applyAlignment="1">
      <alignment vertical="center"/>
    </xf>
    <xf numFmtId="0" fontId="42" fillId="0" borderId="24" xfId="206" applyNumberFormat="1" applyFont="1" applyFill="1" applyBorder="1" applyAlignment="1">
      <alignment vertical="center"/>
    </xf>
    <xf numFmtId="0" fontId="42" fillId="0" borderId="35" xfId="350" applyNumberFormat="1" applyFont="1" applyBorder="1">
      <alignment vertical="center"/>
    </xf>
    <xf numFmtId="0" fontId="42" fillId="0" borderId="36" xfId="350" applyNumberFormat="1" applyFont="1" applyFill="1" applyBorder="1" applyAlignment="1">
      <alignment horizontal="left" vertical="center"/>
    </xf>
    <xf numFmtId="0" fontId="42" fillId="0" borderId="37" xfId="206" applyNumberFormat="1" applyFont="1" applyFill="1" applyBorder="1" applyAlignment="1">
      <alignment vertical="center"/>
    </xf>
    <xf numFmtId="0" fontId="42" fillId="0" borderId="38" xfId="206" applyNumberFormat="1" applyFont="1" applyFill="1" applyBorder="1" applyAlignment="1">
      <alignment vertical="center"/>
    </xf>
    <xf numFmtId="0" fontId="42" fillId="0" borderId="39" xfId="350" applyNumberFormat="1" applyFont="1" applyBorder="1">
      <alignment vertical="center"/>
    </xf>
    <xf numFmtId="0" fontId="42" fillId="0" borderId="40" xfId="350" applyNumberFormat="1" applyFont="1" applyFill="1" applyBorder="1" applyAlignment="1">
      <alignment horizontal="left" vertical="center"/>
    </xf>
    <xf numFmtId="0" fontId="42" fillId="0" borderId="41" xfId="350" applyNumberFormat="1" applyFont="1" applyFill="1" applyBorder="1" applyAlignment="1">
      <alignment horizontal="left" vertical="center"/>
    </xf>
    <xf numFmtId="0" fontId="42" fillId="0" borderId="42" xfId="350" applyNumberFormat="1" applyFont="1" applyFill="1" applyBorder="1" applyAlignment="1">
      <alignment horizontal="left" vertical="center"/>
    </xf>
    <xf numFmtId="0" fontId="42" fillId="0" borderId="18" xfId="206" applyNumberFormat="1" applyFont="1" applyFill="1" applyBorder="1" applyAlignment="1">
      <alignment vertical="center"/>
    </xf>
    <xf numFmtId="0" fontId="42" fillId="0" borderId="0" xfId="206" applyNumberFormat="1" applyFont="1" applyFill="1" applyBorder="1" applyAlignment="1">
      <alignment vertical="center"/>
    </xf>
    <xf numFmtId="0" fontId="42" fillId="0" borderId="43" xfId="350" applyNumberFormat="1" applyFont="1" applyFill="1" applyBorder="1" applyAlignment="1">
      <alignment horizontal="left" vertical="center"/>
    </xf>
    <xf numFmtId="0" fontId="42" fillId="0" borderId="44" xfId="206" applyNumberFormat="1" applyFont="1" applyFill="1" applyBorder="1" applyAlignment="1">
      <alignment vertical="center"/>
    </xf>
    <xf numFmtId="0" fontId="42" fillId="0" borderId="45" xfId="350" applyNumberFormat="1" applyFont="1" applyFill="1" applyBorder="1" applyAlignment="1">
      <alignment horizontal="left" vertical="center"/>
    </xf>
    <xf numFmtId="0" fontId="42" fillId="0" borderId="46" xfId="350" applyNumberFormat="1" applyFont="1" applyFill="1" applyBorder="1" applyAlignment="1">
      <alignment horizontal="left" vertical="center"/>
    </xf>
    <xf numFmtId="0" fontId="42" fillId="0" borderId="47" xfId="350" applyNumberFormat="1" applyFont="1" applyFill="1" applyBorder="1" applyAlignment="1">
      <alignment horizontal="left" vertical="center"/>
    </xf>
    <xf numFmtId="0" fontId="42" fillId="0" borderId="48" xfId="350" applyNumberFormat="1" applyFont="1" applyFill="1" applyBorder="1" applyAlignment="1">
      <alignment horizontal="left" vertical="center"/>
    </xf>
    <xf numFmtId="0" fontId="42" fillId="0" borderId="49" xfId="350" applyNumberFormat="1" applyFont="1" applyBorder="1">
      <alignment vertical="center"/>
    </xf>
    <xf numFmtId="0" fontId="42" fillId="0" borderId="32" xfId="206" applyNumberFormat="1" applyFont="1" applyFill="1" applyBorder="1" applyAlignment="1">
      <alignment horizontal="left" vertical="center"/>
    </xf>
    <xf numFmtId="0" fontId="42" fillId="0" borderId="23" xfId="206" applyNumberFormat="1" applyFont="1" applyFill="1" applyBorder="1" applyAlignment="1">
      <alignment horizontal="left" vertical="center"/>
    </xf>
    <xf numFmtId="0" fontId="42" fillId="0" borderId="43" xfId="206" applyNumberFormat="1" applyFont="1" applyFill="1" applyBorder="1" applyAlignment="1">
      <alignment horizontal="left" vertical="center"/>
    </xf>
    <xf numFmtId="0" fontId="42" fillId="0" borderId="25" xfId="206" applyNumberFormat="1" applyFont="1" applyFill="1" applyBorder="1" applyAlignment="1">
      <alignment vertical="center"/>
    </xf>
    <xf numFmtId="0" fontId="42" fillId="0" borderId="20" xfId="206" applyNumberFormat="1" applyFont="1" applyFill="1" applyBorder="1" applyAlignment="1">
      <alignment horizontal="left" vertical="center"/>
    </xf>
    <xf numFmtId="0" fontId="42" fillId="0" borderId="46" xfId="206" applyNumberFormat="1" applyFont="1" applyFill="1" applyBorder="1" applyAlignment="1">
      <alignment horizontal="left" vertical="center"/>
    </xf>
    <xf numFmtId="0" fontId="42" fillId="0" borderId="22" xfId="206" applyNumberFormat="1" applyFont="1" applyFill="1" applyBorder="1" applyAlignment="1">
      <alignment vertical="center"/>
    </xf>
    <xf numFmtId="0" fontId="42" fillId="0" borderId="42" xfId="206" applyNumberFormat="1" applyFont="1" applyFill="1" applyBorder="1" applyAlignment="1">
      <alignment horizontal="left" vertical="center"/>
    </xf>
    <xf numFmtId="0" fontId="42" fillId="0" borderId="34" xfId="206" applyNumberFormat="1" applyFont="1" applyFill="1" applyBorder="1" applyAlignment="1">
      <alignment vertical="center"/>
    </xf>
    <xf numFmtId="0" fontId="42" fillId="0" borderId="27" xfId="206" applyNumberFormat="1" applyFont="1" applyFill="1" applyBorder="1" applyAlignment="1">
      <alignment horizontal="left" vertical="center"/>
    </xf>
    <xf numFmtId="0" fontId="42" fillId="0" borderId="41" xfId="206" applyNumberFormat="1" applyFont="1" applyFill="1" applyBorder="1" applyAlignment="1">
      <alignment horizontal="left" vertical="center"/>
    </xf>
    <xf numFmtId="0" fontId="42" fillId="0" borderId="28" xfId="206" applyNumberFormat="1" applyFont="1" applyFill="1" applyBorder="1" applyAlignment="1">
      <alignment vertical="center"/>
    </xf>
    <xf numFmtId="0" fontId="42" fillId="0" borderId="24" xfId="206" applyNumberFormat="1" applyFont="1" applyFill="1" applyBorder="1" applyAlignment="1">
      <alignment horizontal="left" vertical="center"/>
    </xf>
    <xf numFmtId="0" fontId="42" fillId="0" borderId="25" xfId="206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left" vertical="center" wrapText="1"/>
    </xf>
    <xf numFmtId="0" fontId="6" fillId="8" borderId="15" xfId="0" applyFont="1" applyFill="1" applyBorder="1" applyAlignment="1">
      <alignment horizontal="center" vertical="center" wrapText="1"/>
    </xf>
    <xf numFmtId="176" fontId="6" fillId="0" borderId="15" xfId="1" applyNumberFormat="1" applyFont="1" applyFill="1" applyBorder="1" applyAlignment="1" applyProtection="1">
      <alignment horizontal="right" vertical="center" wrapText="1"/>
    </xf>
    <xf numFmtId="176" fontId="3" fillId="0" borderId="15" xfId="1" applyNumberFormat="1" applyFont="1" applyFill="1" applyBorder="1" applyAlignment="1" applyProtection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44" fillId="0" borderId="15" xfId="0" applyFont="1" applyFill="1" applyBorder="1" applyAlignment="1">
      <alignment horizontal="left" vertical="center" wrapText="1"/>
    </xf>
    <xf numFmtId="41" fontId="44" fillId="0" borderId="15" xfId="1" applyFont="1" applyFill="1" applyBorder="1" applyAlignment="1" applyProtection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185" fontId="6" fillId="0" borderId="15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 applyProtection="1">
      <alignment vertical="center" shrinkToFit="1"/>
    </xf>
    <xf numFmtId="0" fontId="44" fillId="0" borderId="4" xfId="0" applyFont="1" applyFill="1" applyBorder="1" applyAlignment="1" applyProtection="1">
      <alignment horizontal="left" vertical="center"/>
    </xf>
    <xf numFmtId="0" fontId="44" fillId="0" borderId="4" xfId="0" applyFont="1" applyFill="1" applyBorder="1" applyAlignment="1" applyProtection="1">
      <alignment horizontal="center" vertical="center"/>
    </xf>
    <xf numFmtId="176" fontId="3" fillId="0" borderId="4" xfId="1" applyNumberFormat="1" applyFont="1" applyFill="1" applyBorder="1" applyAlignment="1" applyProtection="1">
      <alignment horizontal="right" vertical="center"/>
    </xf>
    <xf numFmtId="177" fontId="11" fillId="52" borderId="53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>
      <alignment vertical="center"/>
    </xf>
    <xf numFmtId="176" fontId="7" fillId="55" borderId="17" xfId="0" applyNumberFormat="1" applyFont="1" applyFill="1" applyBorder="1">
      <alignment vertical="center"/>
    </xf>
    <xf numFmtId="0" fontId="3" fillId="0" borderId="4" xfId="0" applyFont="1" applyFill="1" applyBorder="1" applyAlignment="1" applyProtection="1">
      <alignment horizontal="center" vertical="center" shrinkToFit="1"/>
    </xf>
    <xf numFmtId="176" fontId="3" fillId="0" borderId="19" xfId="1" applyNumberFormat="1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>
      <alignment horizontal="center" vertical="center" shrinkToFit="1"/>
    </xf>
    <xf numFmtId="176" fontId="3" fillId="0" borderId="16" xfId="1" applyNumberFormat="1" applyFont="1" applyFill="1" applyBorder="1" applyAlignment="1" applyProtection="1">
      <alignment horizontal="right" vertical="center" wrapText="1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shrinkToFit="1"/>
    </xf>
    <xf numFmtId="0" fontId="6" fillId="8" borderId="59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shrinkToFit="1"/>
    </xf>
    <xf numFmtId="0" fontId="6" fillId="8" borderId="15" xfId="0" applyFont="1" applyFill="1" applyBorder="1" applyAlignment="1">
      <alignment horizontal="center" vertical="center" shrinkToFit="1"/>
    </xf>
    <xf numFmtId="0" fontId="6" fillId="8" borderId="15" xfId="0" applyFont="1" applyFill="1" applyBorder="1" applyAlignment="1">
      <alignment horizontal="left" vertical="center" wrapText="1"/>
    </xf>
    <xf numFmtId="176" fontId="6" fillId="8" borderId="15" xfId="1" applyNumberFormat="1" applyFont="1" applyFill="1" applyBorder="1" applyAlignment="1" applyProtection="1">
      <alignment horizontal="right" vertical="center" wrapText="1"/>
    </xf>
    <xf numFmtId="176" fontId="3" fillId="8" borderId="15" xfId="1" applyNumberFormat="1" applyFont="1" applyFill="1" applyBorder="1" applyAlignment="1" applyProtection="1">
      <alignment horizontal="right" vertical="center" wrapText="1"/>
    </xf>
    <xf numFmtId="176" fontId="3" fillId="8" borderId="16" xfId="1" applyNumberFormat="1" applyFont="1" applyFill="1" applyBorder="1" applyAlignment="1" applyProtection="1">
      <alignment horizontal="right" vertical="center" wrapText="1"/>
    </xf>
    <xf numFmtId="176" fontId="3" fillId="0" borderId="60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57" borderId="62" xfId="0" applyFont="1" applyFill="1" applyBorder="1" applyAlignment="1">
      <alignment horizontal="center" vertical="center"/>
    </xf>
    <xf numFmtId="0" fontId="2" fillId="57" borderId="63" xfId="0" applyFont="1" applyFill="1" applyBorder="1" applyAlignment="1">
      <alignment horizontal="center" vertical="center"/>
    </xf>
    <xf numFmtId="0" fontId="45" fillId="56" borderId="64" xfId="0" applyFont="1" applyFill="1" applyBorder="1" applyAlignment="1" applyProtection="1">
      <alignment horizontal="center" vertical="center" wrapText="1"/>
    </xf>
    <xf numFmtId="176" fontId="3" fillId="56" borderId="64" xfId="1" applyNumberFormat="1" applyFont="1" applyFill="1" applyBorder="1" applyAlignment="1" applyProtection="1">
      <alignment horizontal="right" vertical="center" wrapText="1"/>
    </xf>
    <xf numFmtId="176" fontId="3" fillId="56" borderId="65" xfId="1" applyNumberFormat="1" applyFont="1" applyFill="1" applyBorder="1" applyAlignment="1" applyProtection="1">
      <alignment horizontal="right" vertical="center" wrapText="1"/>
    </xf>
    <xf numFmtId="176" fontId="3" fillId="56" borderId="66" xfId="1" applyNumberFormat="1" applyFont="1" applyFill="1" applyBorder="1" applyAlignment="1" applyProtection="1">
      <alignment horizontal="right" vertical="center" wrapText="1"/>
    </xf>
    <xf numFmtId="176" fontId="6" fillId="0" borderId="64" xfId="1" applyNumberFormat="1" applyFont="1" applyFill="1" applyBorder="1" applyAlignment="1" applyProtection="1">
      <alignment horizontal="right" vertical="center" wrapText="1"/>
    </xf>
    <xf numFmtId="176" fontId="3" fillId="56" borderId="51" xfId="1" applyNumberFormat="1" applyFont="1" applyFill="1" applyBorder="1" applyAlignment="1" applyProtection="1">
      <alignment horizontal="right" vertical="center" wrapText="1"/>
    </xf>
    <xf numFmtId="176" fontId="3" fillId="0" borderId="64" xfId="1" applyNumberFormat="1" applyFont="1" applyFill="1" applyBorder="1" applyAlignment="1" applyProtection="1">
      <alignment horizontal="right" vertical="center" wrapText="1"/>
    </xf>
    <xf numFmtId="176" fontId="7" fillId="55" borderId="66" xfId="0" applyNumberFormat="1" applyFont="1" applyFill="1" applyBorder="1">
      <alignment vertical="center"/>
    </xf>
    <xf numFmtId="0" fontId="6" fillId="0" borderId="64" xfId="0" applyFont="1" applyFill="1" applyBorder="1" applyAlignment="1">
      <alignment horizontal="center" vertical="center" shrinkToFit="1"/>
    </xf>
    <xf numFmtId="0" fontId="45" fillId="56" borderId="51" xfId="0" applyFont="1" applyFill="1" applyBorder="1" applyAlignment="1" applyProtection="1">
      <alignment horizontal="left" vertical="center" wrapText="1"/>
    </xf>
    <xf numFmtId="179" fontId="2" fillId="0" borderId="53" xfId="0" applyNumberFormat="1" applyFont="1" applyBorder="1">
      <alignment vertical="center"/>
    </xf>
    <xf numFmtId="185" fontId="6" fillId="0" borderId="64" xfId="0" applyNumberFormat="1" applyFont="1" applyFill="1" applyBorder="1" applyAlignment="1">
      <alignment horizontal="right" vertical="center"/>
    </xf>
    <xf numFmtId="176" fontId="3" fillId="0" borderId="65" xfId="1" applyNumberFormat="1" applyFont="1" applyFill="1" applyBorder="1" applyAlignment="1" applyProtection="1">
      <alignment horizontal="right" vertical="center" wrapText="1"/>
    </xf>
    <xf numFmtId="0" fontId="2" fillId="0" borderId="53" xfId="0" applyFont="1" applyBorder="1">
      <alignment vertical="center"/>
    </xf>
    <xf numFmtId="0" fontId="3" fillId="0" borderId="64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vertical="center" wrapText="1"/>
    </xf>
    <xf numFmtId="176" fontId="3" fillId="56" borderId="67" xfId="1" applyNumberFormat="1" applyFont="1" applyFill="1" applyBorder="1" applyAlignment="1" applyProtection="1">
      <alignment horizontal="right" vertical="center" wrapText="1"/>
    </xf>
    <xf numFmtId="0" fontId="6" fillId="0" borderId="53" xfId="2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/>
    </xf>
    <xf numFmtId="0" fontId="40" fillId="0" borderId="61" xfId="0" applyFont="1" applyBorder="1" applyAlignment="1" applyProtection="1">
      <alignment horizontal="center" vertical="center" wrapText="1" shrinkToFit="1"/>
    </xf>
    <xf numFmtId="0" fontId="40" fillId="0" borderId="0" xfId="0" applyFont="1" applyBorder="1" applyAlignment="1" applyProtection="1">
      <alignment horizontal="center" vertical="center" wrapText="1" shrinkToFit="1"/>
    </xf>
    <xf numFmtId="0" fontId="5" fillId="54" borderId="54" xfId="0" applyFont="1" applyFill="1" applyBorder="1" applyAlignment="1">
      <alignment horizontal="center" vertical="center"/>
    </xf>
    <xf numFmtId="0" fontId="5" fillId="54" borderId="55" xfId="0" applyFont="1" applyFill="1" applyBorder="1" applyAlignment="1">
      <alignment horizontal="center" vertical="center"/>
    </xf>
    <xf numFmtId="0" fontId="11" fillId="52" borderId="51" xfId="0" applyFont="1" applyFill="1" applyBorder="1" applyAlignment="1" applyProtection="1">
      <alignment horizontal="center" vertical="center"/>
    </xf>
    <xf numFmtId="0" fontId="11" fillId="52" borderId="53" xfId="0" applyFont="1" applyFill="1" applyBorder="1" applyAlignment="1" applyProtection="1">
      <alignment horizontal="center" vertical="center"/>
    </xf>
    <xf numFmtId="177" fontId="11" fillId="52" borderId="51" xfId="0" applyNumberFormat="1" applyFont="1" applyFill="1" applyBorder="1" applyAlignment="1">
      <alignment horizontal="center" vertical="center" wrapText="1"/>
    </xf>
    <xf numFmtId="177" fontId="11" fillId="52" borderId="53" xfId="0" applyNumberFormat="1" applyFont="1" applyFill="1" applyBorder="1" applyAlignment="1">
      <alignment horizontal="center" vertical="center"/>
    </xf>
    <xf numFmtId="177" fontId="11" fillId="52" borderId="51" xfId="0" applyNumberFormat="1" applyFont="1" applyFill="1" applyBorder="1" applyAlignment="1" applyProtection="1">
      <alignment horizontal="center" vertical="center" wrapText="1"/>
    </xf>
    <xf numFmtId="177" fontId="11" fillId="52" borderId="51" xfId="0" applyNumberFormat="1" applyFont="1" applyFill="1" applyBorder="1" applyAlignment="1" applyProtection="1">
      <alignment horizontal="center" vertical="center"/>
    </xf>
    <xf numFmtId="177" fontId="11" fillId="52" borderId="53" xfId="0" applyNumberFormat="1" applyFont="1" applyFill="1" applyBorder="1" applyAlignment="1" applyProtection="1">
      <alignment horizontal="center" vertical="center"/>
    </xf>
    <xf numFmtId="177" fontId="11" fillId="52" borderId="56" xfId="0" applyNumberFormat="1" applyFont="1" applyFill="1" applyBorder="1" applyAlignment="1" applyProtection="1">
      <alignment horizontal="center" vertical="center" wrapText="1"/>
    </xf>
    <xf numFmtId="177" fontId="11" fillId="52" borderId="57" xfId="0" applyNumberFormat="1" applyFont="1" applyFill="1" applyBorder="1" applyAlignment="1" applyProtection="1">
      <alignment horizontal="center" vertical="center"/>
    </xf>
    <xf numFmtId="0" fontId="11" fillId="52" borderId="50" xfId="0" applyFont="1" applyFill="1" applyBorder="1" applyAlignment="1" applyProtection="1">
      <alignment horizontal="center" vertical="center"/>
    </xf>
    <xf numFmtId="0" fontId="11" fillId="52" borderId="52" xfId="0" applyFont="1" applyFill="1" applyBorder="1" applyAlignment="1" applyProtection="1">
      <alignment horizontal="center" vertical="center"/>
    </xf>
    <xf numFmtId="0" fontId="11" fillId="52" borderId="51" xfId="0" applyFont="1" applyFill="1" applyBorder="1" applyAlignment="1" applyProtection="1">
      <alignment horizontal="center" vertical="center" shrinkToFit="1"/>
    </xf>
    <xf numFmtId="0" fontId="11" fillId="52" borderId="53" xfId="0" applyFont="1" applyFill="1" applyBorder="1" applyAlignment="1" applyProtection="1">
      <alignment horizontal="center" vertical="center" shrinkToFit="1"/>
    </xf>
    <xf numFmtId="176" fontId="3" fillId="56" borderId="68" xfId="1" applyNumberFormat="1" applyFont="1" applyFill="1" applyBorder="1" applyAlignment="1" applyProtection="1">
      <alignment horizontal="right" vertical="center" wrapText="1"/>
    </xf>
    <xf numFmtId="176" fontId="3" fillId="56" borderId="69" xfId="1" applyNumberFormat="1" applyFont="1" applyFill="1" applyBorder="1" applyAlignment="1" applyProtection="1">
      <alignment horizontal="right" vertical="center" wrapText="1"/>
    </xf>
    <xf numFmtId="179" fontId="2" fillId="0" borderId="57" xfId="0" applyNumberFormat="1" applyFont="1" applyBorder="1">
      <alignment vertical="center"/>
    </xf>
    <xf numFmtId="0" fontId="2" fillId="57" borderId="70" xfId="0" applyFont="1" applyFill="1" applyBorder="1" applyAlignment="1">
      <alignment horizontal="center" vertical="center"/>
    </xf>
    <xf numFmtId="0" fontId="2" fillId="57" borderId="63" xfId="0" applyFont="1" applyFill="1" applyBorder="1" applyAlignment="1">
      <alignment horizontal="center" vertical="center"/>
    </xf>
    <xf numFmtId="176" fontId="3" fillId="56" borderId="54" xfId="1" applyNumberFormat="1" applyFont="1" applyFill="1" applyBorder="1" applyAlignment="1" applyProtection="1">
      <alignment horizontal="right" vertical="center" wrapText="1"/>
    </xf>
    <xf numFmtId="179" fontId="2" fillId="0" borderId="71" xfId="0" applyNumberFormat="1" applyFont="1" applyBorder="1">
      <alignment vertical="center"/>
    </xf>
    <xf numFmtId="0" fontId="3" fillId="56" borderId="3" xfId="0" applyFont="1" applyFill="1" applyBorder="1" applyAlignment="1" applyProtection="1">
      <alignment horizontal="center" vertical="center" shrinkToFit="1"/>
    </xf>
    <xf numFmtId="0" fontId="3" fillId="56" borderId="72" xfId="0" applyFont="1" applyFill="1" applyBorder="1" applyAlignment="1" applyProtection="1">
      <alignment horizontal="center" vertical="center" shrinkToFit="1"/>
    </xf>
    <xf numFmtId="0" fontId="3" fillId="56" borderId="73" xfId="0" applyFont="1" applyFill="1" applyBorder="1" applyAlignment="1" applyProtection="1">
      <alignment horizontal="center" vertical="center" shrinkToFit="1"/>
    </xf>
    <xf numFmtId="0" fontId="3" fillId="56" borderId="74" xfId="0" applyFont="1" applyFill="1" applyBorder="1" applyAlignment="1" applyProtection="1">
      <alignment horizontal="center" vertical="center" shrinkToFit="1"/>
    </xf>
    <xf numFmtId="0" fontId="3" fillId="56" borderId="75" xfId="0" applyFont="1" applyFill="1" applyBorder="1" applyAlignment="1" applyProtection="1">
      <alignment horizontal="center" vertical="center" shrinkToFit="1"/>
    </xf>
    <xf numFmtId="0" fontId="3" fillId="56" borderId="76" xfId="0" applyFont="1" applyFill="1" applyBorder="1" applyAlignment="1" applyProtection="1">
      <alignment horizontal="center" vertical="center" shrinkToFit="1"/>
    </xf>
  </cellXfs>
  <cellStyles count="543">
    <cellStyle name="20% - 강조색1 2" xfId="13"/>
    <cellStyle name="20% - 강조색1 2 2" xfId="157"/>
    <cellStyle name="20% - 강조색1 3" xfId="70"/>
    <cellStyle name="20% - 강조색1 4" xfId="71"/>
    <cellStyle name="20% - 강조색2 2" xfId="14"/>
    <cellStyle name="20% - 강조색2 2 2" xfId="158"/>
    <cellStyle name="20% - 강조색2 3" xfId="72"/>
    <cellStyle name="20% - 강조색2 4" xfId="73"/>
    <cellStyle name="20% - 강조색3 2" xfId="15"/>
    <cellStyle name="20% - 강조색3 2 2" xfId="159"/>
    <cellStyle name="20% - 강조색3 3" xfId="74"/>
    <cellStyle name="20% - 강조색3 4" xfId="75"/>
    <cellStyle name="20% - 강조색4 2" xfId="16"/>
    <cellStyle name="20% - 강조색4 2 2" xfId="160"/>
    <cellStyle name="20% - 강조색4 3" xfId="76"/>
    <cellStyle name="20% - 강조색4 4" xfId="77"/>
    <cellStyle name="20% - 강조색5 2" xfId="17"/>
    <cellStyle name="20% - 강조색5 2 2" xfId="161"/>
    <cellStyle name="20% - 강조색5 3" xfId="78"/>
    <cellStyle name="20% - 강조색5 4" xfId="79"/>
    <cellStyle name="20% - 강조색6 2" xfId="18"/>
    <cellStyle name="20% - 강조색6 2 2" xfId="162"/>
    <cellStyle name="20% - 강조색6 3" xfId="80"/>
    <cellStyle name="20% - 강조색6 4" xfId="81"/>
    <cellStyle name="40% - 강조색1 2" xfId="19"/>
    <cellStyle name="40% - 강조색1 2 2" xfId="163"/>
    <cellStyle name="40% - 강조색1 3" xfId="82"/>
    <cellStyle name="40% - 강조색1 4" xfId="83"/>
    <cellStyle name="40% - 강조색2 2" xfId="20"/>
    <cellStyle name="40% - 강조색2 2 2" xfId="164"/>
    <cellStyle name="40% - 강조색2 3" xfId="84"/>
    <cellStyle name="40% - 강조색2 4" xfId="85"/>
    <cellStyle name="40% - 강조색3 2" xfId="21"/>
    <cellStyle name="40% - 강조색3 2 2" xfId="165"/>
    <cellStyle name="40% - 강조색3 3" xfId="86"/>
    <cellStyle name="40% - 강조색3 4" xfId="87"/>
    <cellStyle name="40% - 강조색4 2" xfId="22"/>
    <cellStyle name="40% - 강조색4 2 2" xfId="166"/>
    <cellStyle name="40% - 강조색4 3" xfId="88"/>
    <cellStyle name="40% - 강조색4 4" xfId="89"/>
    <cellStyle name="40% - 강조색5 2" xfId="23"/>
    <cellStyle name="40% - 강조색5 2 2" xfId="167"/>
    <cellStyle name="40% - 강조색5 3" xfId="90"/>
    <cellStyle name="40% - 강조색5 4" xfId="91"/>
    <cellStyle name="40% - 강조색6 2" xfId="24"/>
    <cellStyle name="40% - 강조색6 2 2" xfId="168"/>
    <cellStyle name="40% - 강조색6 3" xfId="92"/>
    <cellStyle name="40% - 강조색6 4" xfId="93"/>
    <cellStyle name="60% - 강조색1 2" xfId="25"/>
    <cellStyle name="60% - 강조색1 2 2" xfId="169"/>
    <cellStyle name="60% - 강조색1 3" xfId="94"/>
    <cellStyle name="60% - 강조색1 4" xfId="95"/>
    <cellStyle name="60% - 강조색2 2" xfId="26"/>
    <cellStyle name="60% - 강조색2 2 2" xfId="170"/>
    <cellStyle name="60% - 강조색2 3" xfId="96"/>
    <cellStyle name="60% - 강조색2 4" xfId="97"/>
    <cellStyle name="60% - 강조색3 2" xfId="27"/>
    <cellStyle name="60% - 강조색3 2 2" xfId="171"/>
    <cellStyle name="60% - 강조색3 3" xfId="98"/>
    <cellStyle name="60% - 강조색3 4" xfId="99"/>
    <cellStyle name="60% - 강조색4 2" xfId="28"/>
    <cellStyle name="60% - 강조색4 2 2" xfId="172"/>
    <cellStyle name="60% - 강조색4 3" xfId="100"/>
    <cellStyle name="60% - 강조색4 4" xfId="101"/>
    <cellStyle name="60% - 강조색5 2" xfId="29"/>
    <cellStyle name="60% - 강조색5 2 2" xfId="173"/>
    <cellStyle name="60% - 강조색5 3" xfId="102"/>
    <cellStyle name="60% - 강조색5 4" xfId="103"/>
    <cellStyle name="60% - 강조색6 2" xfId="30"/>
    <cellStyle name="60% - 강조색6 2 2" xfId="174"/>
    <cellStyle name="60% - 강조색6 3" xfId="104"/>
    <cellStyle name="60% - 강조색6 4" xfId="105"/>
    <cellStyle name="AeE­ [0]_INQUIRY ¿μ¾÷AßAø " xfId="151"/>
    <cellStyle name="AeE­_INQUIRY ¿μ¾÷AßAø " xfId="152"/>
    <cellStyle name="AÞ¸¶ [0]_INQUIRY ¿μ¾÷AßAø " xfId="153"/>
    <cellStyle name="AÞ¸¶_INQUIRY ¿μ¾÷AßAø " xfId="154"/>
    <cellStyle name="C￥AØ_¿μ¾÷CoE² " xfId="155"/>
    <cellStyle name="Comma [0]_ SG&amp;A Bridge " xfId="59"/>
    <cellStyle name="Comma_ SG&amp;A Bridge " xfId="60"/>
    <cellStyle name="Currency [0]_ SG&amp;A Bridge " xfId="61"/>
    <cellStyle name="Currency_ SG&amp;A Bridge " xfId="62"/>
    <cellStyle name="Grey" xfId="63"/>
    <cellStyle name="Header1" xfId="64"/>
    <cellStyle name="Header2" xfId="65"/>
    <cellStyle name="Input [yellow]" xfId="66"/>
    <cellStyle name="Input [yellow] 2" xfId="373"/>
    <cellStyle name="Normal - Style1" xfId="67"/>
    <cellStyle name="Normal - Style1 2" xfId="156"/>
    <cellStyle name="Normal_ SG&amp;A Bridge " xfId="68"/>
    <cellStyle name="Percent [2]" xfId="69"/>
    <cellStyle name="강조색1 2" xfId="31"/>
    <cellStyle name="강조색1 2 2" xfId="175"/>
    <cellStyle name="강조색1 3" xfId="106"/>
    <cellStyle name="강조색1 4" xfId="107"/>
    <cellStyle name="강조색2 2" xfId="32"/>
    <cellStyle name="강조색2 2 2" xfId="176"/>
    <cellStyle name="강조색2 3" xfId="108"/>
    <cellStyle name="강조색2 4" xfId="109"/>
    <cellStyle name="강조색3 2" xfId="33"/>
    <cellStyle name="강조색3 2 2" xfId="177"/>
    <cellStyle name="강조색3 3" xfId="110"/>
    <cellStyle name="강조색3 4" xfId="111"/>
    <cellStyle name="강조색4 2" xfId="34"/>
    <cellStyle name="강조색4 2 2" xfId="178"/>
    <cellStyle name="강조색4 3" xfId="112"/>
    <cellStyle name="강조색4 4" xfId="113"/>
    <cellStyle name="강조색5 2" xfId="35"/>
    <cellStyle name="강조색5 2 2" xfId="179"/>
    <cellStyle name="강조색5 3" xfId="114"/>
    <cellStyle name="강조색5 4" xfId="115"/>
    <cellStyle name="강조색6 2" xfId="36"/>
    <cellStyle name="강조색6 2 2" xfId="180"/>
    <cellStyle name="강조색6 3" xfId="116"/>
    <cellStyle name="강조색6 4" xfId="117"/>
    <cellStyle name="경고문 2" xfId="37"/>
    <cellStyle name="경고문 3" xfId="118"/>
    <cellStyle name="계산 2" xfId="38"/>
    <cellStyle name="계산 2 2" xfId="181"/>
    <cellStyle name="계산 3" xfId="119"/>
    <cellStyle name="계산 4" xfId="120"/>
    <cellStyle name="나쁨 2" xfId="39"/>
    <cellStyle name="나쁨 2 2" xfId="182"/>
    <cellStyle name="나쁨 3" xfId="121"/>
    <cellStyle name="나쁨 4" xfId="122"/>
    <cellStyle name="메모 2" xfId="40"/>
    <cellStyle name="메모 2 2" xfId="183"/>
    <cellStyle name="메모 3" xfId="123"/>
    <cellStyle name="메모 4" xfId="124"/>
    <cellStyle name="백분율 2" xfId="125"/>
    <cellStyle name="보통 2" xfId="41"/>
    <cellStyle name="보통 2 2" xfId="184"/>
    <cellStyle name="보통 3" xfId="126"/>
    <cellStyle name="보통 4" xfId="127"/>
    <cellStyle name="뷭?_BOOKSHIP" xfId="54"/>
    <cellStyle name="설명 텍스트 2" xfId="42"/>
    <cellStyle name="설명 텍스트 3" xfId="128"/>
    <cellStyle name="셀 확인 2" xfId="43"/>
    <cellStyle name="셀 확인 2 2" xfId="185"/>
    <cellStyle name="셀 확인 3" xfId="129"/>
    <cellStyle name="셀 확인 4" xfId="130"/>
    <cellStyle name="쉼표 [0]" xfId="1" builtinId="6"/>
    <cellStyle name="쉼표 [0] 10" xfId="4"/>
    <cellStyle name="쉼표 [0] 10 2" xfId="5"/>
    <cellStyle name="쉼표 [0] 10 2 2 2" xfId="364"/>
    <cellStyle name="쉼표 [0] 10 3" xfId="289"/>
    <cellStyle name="쉼표 [0] 10 3 10" xfId="353"/>
    <cellStyle name="쉼표 [0] 10 3 10 2" xfId="532"/>
    <cellStyle name="쉼표 [0] 10 3 10 2 3" xfId="357"/>
    <cellStyle name="쉼표 [0] 10 3 10 2 3 2" xfId="361"/>
    <cellStyle name="쉼표 [0] 10 3 10 2 3 2 2" xfId="540"/>
    <cellStyle name="쉼표 [0] 10 3 10 2 3 3" xfId="536"/>
    <cellStyle name="쉼표 [0] 10 3 10 2 3 6" xfId="362"/>
    <cellStyle name="쉼표 [0] 10 3 10 2 3 6 2" xfId="541"/>
    <cellStyle name="쉼표 [0] 10 3 10 3" xfId="356"/>
    <cellStyle name="쉼표 [0] 10 3 10 3 2" xfId="535"/>
    <cellStyle name="쉼표 [0] 10 3 10 3 5" xfId="359"/>
    <cellStyle name="쉼표 [0] 10 3 10 3 5 2" xfId="538"/>
    <cellStyle name="쉼표 [0] 10 3 2" xfId="355"/>
    <cellStyle name="쉼표 [0] 10 3 2 2" xfId="534"/>
    <cellStyle name="쉼표 [0] 10 3 3" xfId="363"/>
    <cellStyle name="쉼표 [0] 10 3 3 2" xfId="542"/>
    <cellStyle name="쉼표 [0] 10 3 4" xfId="471"/>
    <cellStyle name="쉼표 [0] 10 4" xfId="365"/>
    <cellStyle name="쉼표 [0] 10 7" xfId="366"/>
    <cellStyle name="쉼표 [0] 11" xfId="309"/>
    <cellStyle name="쉼표 [0] 11 2" xfId="491"/>
    <cellStyle name="쉼표 [0] 12" xfId="354"/>
    <cellStyle name="쉼표 [0] 12 2" xfId="533"/>
    <cellStyle name="쉼표 [0] 13" xfId="368"/>
    <cellStyle name="쉼표 [0] 13 4" xfId="358"/>
    <cellStyle name="쉼표 [0] 13 4 2" xfId="537"/>
    <cellStyle name="쉼표 [0] 17" xfId="360"/>
    <cellStyle name="쉼표 [0] 17 2" xfId="539"/>
    <cellStyle name="쉼표 [0] 2" xfId="3"/>
    <cellStyle name="쉼표 [0] 2 10" xfId="270"/>
    <cellStyle name="쉼표 [0] 2 10 2" xfId="452"/>
    <cellStyle name="쉼표 [0] 2 11" xfId="290"/>
    <cellStyle name="쉼표 [0] 2 11 2" xfId="472"/>
    <cellStyle name="쉼표 [0] 2 12" xfId="310"/>
    <cellStyle name="쉼표 [0] 2 12 2" xfId="492"/>
    <cellStyle name="쉼표 [0] 2 13" xfId="55"/>
    <cellStyle name="쉼표 [0] 2 13 2" xfId="372"/>
    <cellStyle name="쉼표 [0] 2 2" xfId="56"/>
    <cellStyle name="쉼표 [0] 2 3" xfId="7"/>
    <cellStyle name="쉼표 [0] 2 3 2" xfId="8"/>
    <cellStyle name="쉼표 [0] 2 3 3" xfId="131"/>
    <cellStyle name="쉼표 [0] 2 4" xfId="132"/>
    <cellStyle name="쉼표 [0] 2 4 10" xfId="351"/>
    <cellStyle name="쉼표 [0] 2 4 10 2" xfId="531"/>
    <cellStyle name="쉼표 [0] 2 4 2" xfId="191"/>
    <cellStyle name="쉼표 [0] 2 4 2 2" xfId="201"/>
    <cellStyle name="쉼표 [0] 2 4 2 2 2" xfId="224"/>
    <cellStyle name="쉼표 [0] 2 4 2 2 2 2" xfId="266"/>
    <cellStyle name="쉼표 [0] 2 4 2 2 2 2 2" xfId="448"/>
    <cellStyle name="쉼표 [0] 2 4 2 2 2 3" xfId="346"/>
    <cellStyle name="쉼표 [0] 2 4 2 2 2 3 2" xfId="528"/>
    <cellStyle name="쉼표 [0] 2 4 2 2 2 4" xfId="408"/>
    <cellStyle name="쉼표 [0] 2 4 2 2 3" xfId="246"/>
    <cellStyle name="쉼표 [0] 2 4 2 2 3 2" xfId="428"/>
    <cellStyle name="쉼표 [0] 2 4 2 2 4" xfId="286"/>
    <cellStyle name="쉼표 [0] 2 4 2 2 4 2" xfId="468"/>
    <cellStyle name="쉼표 [0] 2 4 2 2 5" xfId="306"/>
    <cellStyle name="쉼표 [0] 2 4 2 2 5 2" xfId="488"/>
    <cellStyle name="쉼표 [0] 2 4 2 2 6" xfId="326"/>
    <cellStyle name="쉼표 [0] 2 4 2 2 6 2" xfId="508"/>
    <cellStyle name="쉼표 [0] 2 4 2 2 7" xfId="388"/>
    <cellStyle name="쉼표 [0] 2 4 2 3" xfId="214"/>
    <cellStyle name="쉼표 [0] 2 4 2 3 2" xfId="256"/>
    <cellStyle name="쉼표 [0] 2 4 2 3 2 2" xfId="438"/>
    <cellStyle name="쉼표 [0] 2 4 2 3 3" xfId="336"/>
    <cellStyle name="쉼표 [0] 2 4 2 3 3 2" xfId="518"/>
    <cellStyle name="쉼표 [0] 2 4 2 3 4" xfId="398"/>
    <cellStyle name="쉼표 [0] 2 4 2 4" xfId="236"/>
    <cellStyle name="쉼표 [0] 2 4 2 4 2" xfId="418"/>
    <cellStyle name="쉼표 [0] 2 4 2 5" xfId="276"/>
    <cellStyle name="쉼표 [0] 2 4 2 5 2" xfId="458"/>
    <cellStyle name="쉼표 [0] 2 4 2 6" xfId="296"/>
    <cellStyle name="쉼표 [0] 2 4 2 6 2" xfId="478"/>
    <cellStyle name="쉼표 [0] 2 4 2 7" xfId="316"/>
    <cellStyle name="쉼표 [0] 2 4 2 7 2" xfId="498"/>
    <cellStyle name="쉼표 [0] 2 4 2 8" xfId="378"/>
    <cellStyle name="쉼표 [0] 2 4 3" xfId="196"/>
    <cellStyle name="쉼표 [0] 2 4 3 2" xfId="219"/>
    <cellStyle name="쉼표 [0] 2 4 3 2 2" xfId="261"/>
    <cellStyle name="쉼표 [0] 2 4 3 2 2 2" xfId="443"/>
    <cellStyle name="쉼표 [0] 2 4 3 2 3" xfId="341"/>
    <cellStyle name="쉼표 [0] 2 4 3 2 3 2" xfId="523"/>
    <cellStyle name="쉼표 [0] 2 4 3 2 4" xfId="403"/>
    <cellStyle name="쉼표 [0] 2 4 3 3" xfId="241"/>
    <cellStyle name="쉼표 [0] 2 4 3 3 2" xfId="423"/>
    <cellStyle name="쉼표 [0] 2 4 3 4" xfId="281"/>
    <cellStyle name="쉼표 [0] 2 4 3 4 2" xfId="463"/>
    <cellStyle name="쉼표 [0] 2 4 3 5" xfId="301"/>
    <cellStyle name="쉼표 [0] 2 4 3 5 2" xfId="483"/>
    <cellStyle name="쉼표 [0] 2 4 3 6" xfId="321"/>
    <cellStyle name="쉼표 [0] 2 4 3 6 2" xfId="503"/>
    <cellStyle name="쉼표 [0] 2 4 3 7" xfId="383"/>
    <cellStyle name="쉼표 [0] 2 4 4" xfId="209"/>
    <cellStyle name="쉼표 [0] 2 4 4 2" xfId="251"/>
    <cellStyle name="쉼표 [0] 2 4 4 2 2" xfId="433"/>
    <cellStyle name="쉼표 [0] 2 4 4 3" xfId="331"/>
    <cellStyle name="쉼표 [0] 2 4 4 3 2" xfId="513"/>
    <cellStyle name="쉼표 [0] 2 4 4 4" xfId="393"/>
    <cellStyle name="쉼표 [0] 2 4 5" xfId="231"/>
    <cellStyle name="쉼표 [0] 2 4 5 2" xfId="413"/>
    <cellStyle name="쉼표 [0] 2 4 6" xfId="271"/>
    <cellStyle name="쉼표 [0] 2 4 6 2" xfId="453"/>
    <cellStyle name="쉼표 [0] 2 4 7" xfId="291"/>
    <cellStyle name="쉼표 [0] 2 4 7 2" xfId="473"/>
    <cellStyle name="쉼표 [0] 2 4 8" xfId="311"/>
    <cellStyle name="쉼표 [0] 2 4 8 2" xfId="493"/>
    <cellStyle name="쉼표 [0] 2 4 9" xfId="374"/>
    <cellStyle name="쉼표 [0] 2 5" xfId="133"/>
    <cellStyle name="쉼표 [0] 2 6" xfId="190"/>
    <cellStyle name="쉼표 [0] 2 6 2" xfId="200"/>
    <cellStyle name="쉼표 [0] 2 6 2 2" xfId="223"/>
    <cellStyle name="쉼표 [0] 2 6 2 2 2" xfId="265"/>
    <cellStyle name="쉼표 [0] 2 6 2 2 2 2" xfId="447"/>
    <cellStyle name="쉼표 [0] 2 6 2 2 3" xfId="345"/>
    <cellStyle name="쉼표 [0] 2 6 2 2 3 2" xfId="527"/>
    <cellStyle name="쉼표 [0] 2 6 2 2 4" xfId="407"/>
    <cellStyle name="쉼표 [0] 2 6 2 3" xfId="245"/>
    <cellStyle name="쉼표 [0] 2 6 2 3 2" xfId="427"/>
    <cellStyle name="쉼표 [0] 2 6 2 4" xfId="285"/>
    <cellStyle name="쉼표 [0] 2 6 2 4 2" xfId="467"/>
    <cellStyle name="쉼표 [0] 2 6 2 5" xfId="305"/>
    <cellStyle name="쉼표 [0] 2 6 2 5 2" xfId="487"/>
    <cellStyle name="쉼표 [0] 2 6 2 6" xfId="325"/>
    <cellStyle name="쉼표 [0] 2 6 2 6 2" xfId="507"/>
    <cellStyle name="쉼표 [0] 2 6 2 7" xfId="387"/>
    <cellStyle name="쉼표 [0] 2 6 3" xfId="213"/>
    <cellStyle name="쉼표 [0] 2 6 3 2" xfId="255"/>
    <cellStyle name="쉼표 [0] 2 6 3 2 2" xfId="437"/>
    <cellStyle name="쉼표 [0] 2 6 3 3" xfId="335"/>
    <cellStyle name="쉼표 [0] 2 6 3 3 2" xfId="517"/>
    <cellStyle name="쉼표 [0] 2 6 3 4" xfId="397"/>
    <cellStyle name="쉼표 [0] 2 6 4" xfId="235"/>
    <cellStyle name="쉼표 [0] 2 6 4 2" xfId="417"/>
    <cellStyle name="쉼표 [0] 2 6 5" xfId="275"/>
    <cellStyle name="쉼표 [0] 2 6 5 2" xfId="457"/>
    <cellStyle name="쉼표 [0] 2 6 6" xfId="295"/>
    <cellStyle name="쉼표 [0] 2 6 6 2" xfId="477"/>
    <cellStyle name="쉼표 [0] 2 6 7" xfId="315"/>
    <cellStyle name="쉼표 [0] 2 6 7 2" xfId="497"/>
    <cellStyle name="쉼표 [0] 2 6 8" xfId="377"/>
    <cellStyle name="쉼표 [0] 2 7" xfId="195"/>
    <cellStyle name="쉼표 [0] 2 7 2" xfId="218"/>
    <cellStyle name="쉼표 [0] 2 7 2 2" xfId="260"/>
    <cellStyle name="쉼표 [0] 2 7 2 2 2" xfId="442"/>
    <cellStyle name="쉼표 [0] 2 7 2 3" xfId="340"/>
    <cellStyle name="쉼표 [0] 2 7 2 3 2" xfId="522"/>
    <cellStyle name="쉼표 [0] 2 7 2 4" xfId="402"/>
    <cellStyle name="쉼표 [0] 2 7 3" xfId="240"/>
    <cellStyle name="쉼표 [0] 2 7 3 2" xfId="422"/>
    <cellStyle name="쉼표 [0] 2 7 4" xfId="280"/>
    <cellStyle name="쉼표 [0] 2 7 4 2" xfId="462"/>
    <cellStyle name="쉼표 [0] 2 7 5" xfId="300"/>
    <cellStyle name="쉼표 [0] 2 7 5 2" xfId="482"/>
    <cellStyle name="쉼표 [0] 2 7 6" xfId="320"/>
    <cellStyle name="쉼표 [0] 2 7 6 2" xfId="502"/>
    <cellStyle name="쉼표 [0] 2 7 7" xfId="382"/>
    <cellStyle name="쉼표 [0] 2 8" xfId="208"/>
    <cellStyle name="쉼표 [0] 2 8 2" xfId="250"/>
    <cellStyle name="쉼표 [0] 2 8 2 2" xfId="432"/>
    <cellStyle name="쉼표 [0] 2 8 3" xfId="330"/>
    <cellStyle name="쉼표 [0] 2 8 3 2" xfId="512"/>
    <cellStyle name="쉼표 [0] 2 8 4" xfId="392"/>
    <cellStyle name="쉼표 [0] 2 9" xfId="230"/>
    <cellStyle name="쉼표 [0] 2 9 2" xfId="412"/>
    <cellStyle name="쉼표 [0] 3" xfId="9"/>
    <cellStyle name="쉼표 [0] 3 10" xfId="134"/>
    <cellStyle name="쉼표 [0] 3 10 2" xfId="375"/>
    <cellStyle name="쉼표 [0] 3 11" xfId="369"/>
    <cellStyle name="쉼표 [0] 3 2" xfId="192"/>
    <cellStyle name="쉼표 [0] 3 2 2" xfId="202"/>
    <cellStyle name="쉼표 [0] 3 2 2 2" xfId="225"/>
    <cellStyle name="쉼표 [0] 3 2 2 2 2" xfId="267"/>
    <cellStyle name="쉼표 [0] 3 2 2 2 2 2" xfId="449"/>
    <cellStyle name="쉼표 [0] 3 2 2 2 3" xfId="347"/>
    <cellStyle name="쉼표 [0] 3 2 2 2 3 2" xfId="529"/>
    <cellStyle name="쉼표 [0] 3 2 2 2 4" xfId="409"/>
    <cellStyle name="쉼표 [0] 3 2 2 3" xfId="247"/>
    <cellStyle name="쉼표 [0] 3 2 2 3 2" xfId="429"/>
    <cellStyle name="쉼표 [0] 3 2 2 4" xfId="287"/>
    <cellStyle name="쉼표 [0] 3 2 2 4 2" xfId="469"/>
    <cellStyle name="쉼표 [0] 3 2 2 5" xfId="307"/>
    <cellStyle name="쉼표 [0] 3 2 2 5 2" xfId="489"/>
    <cellStyle name="쉼표 [0] 3 2 2 6" xfId="327"/>
    <cellStyle name="쉼표 [0] 3 2 2 6 2" xfId="509"/>
    <cellStyle name="쉼표 [0] 3 2 2 7" xfId="389"/>
    <cellStyle name="쉼표 [0] 3 2 3" xfId="215"/>
    <cellStyle name="쉼표 [0] 3 2 3 2" xfId="257"/>
    <cellStyle name="쉼표 [0] 3 2 3 2 2" xfId="439"/>
    <cellStyle name="쉼표 [0] 3 2 3 3" xfId="337"/>
    <cellStyle name="쉼표 [0] 3 2 3 3 2" xfId="519"/>
    <cellStyle name="쉼표 [0] 3 2 3 4" xfId="399"/>
    <cellStyle name="쉼표 [0] 3 2 4" xfId="237"/>
    <cellStyle name="쉼표 [0] 3 2 4 2" xfId="419"/>
    <cellStyle name="쉼표 [0] 3 2 5" xfId="277"/>
    <cellStyle name="쉼표 [0] 3 2 5 2" xfId="459"/>
    <cellStyle name="쉼표 [0] 3 2 6" xfId="297"/>
    <cellStyle name="쉼표 [0] 3 2 6 2" xfId="479"/>
    <cellStyle name="쉼표 [0] 3 2 7" xfId="317"/>
    <cellStyle name="쉼표 [0] 3 2 7 2" xfId="499"/>
    <cellStyle name="쉼표 [0] 3 2 8" xfId="379"/>
    <cellStyle name="쉼표 [0] 3 3" xfId="197"/>
    <cellStyle name="쉼표 [0] 3 3 2" xfId="220"/>
    <cellStyle name="쉼표 [0] 3 3 2 2" xfId="262"/>
    <cellStyle name="쉼표 [0] 3 3 2 2 2" xfId="444"/>
    <cellStyle name="쉼표 [0] 3 3 2 3" xfId="342"/>
    <cellStyle name="쉼표 [0] 3 3 2 3 2" xfId="524"/>
    <cellStyle name="쉼표 [0] 3 3 2 4" xfId="404"/>
    <cellStyle name="쉼표 [0] 3 3 3" xfId="242"/>
    <cellStyle name="쉼표 [0] 3 3 3 2" xfId="424"/>
    <cellStyle name="쉼표 [0] 3 3 4" xfId="282"/>
    <cellStyle name="쉼표 [0] 3 3 4 2" xfId="464"/>
    <cellStyle name="쉼표 [0] 3 3 5" xfId="302"/>
    <cellStyle name="쉼표 [0] 3 3 5 2" xfId="484"/>
    <cellStyle name="쉼표 [0] 3 3 6" xfId="322"/>
    <cellStyle name="쉼표 [0] 3 3 6 2" xfId="504"/>
    <cellStyle name="쉼표 [0] 3 3 7" xfId="384"/>
    <cellStyle name="쉼표 [0] 3 4" xfId="210"/>
    <cellStyle name="쉼표 [0] 3 4 2" xfId="252"/>
    <cellStyle name="쉼표 [0] 3 4 2 2" xfId="434"/>
    <cellStyle name="쉼표 [0] 3 4 3" xfId="332"/>
    <cellStyle name="쉼표 [0] 3 4 3 2" xfId="514"/>
    <cellStyle name="쉼표 [0] 3 4 4" xfId="394"/>
    <cellStyle name="쉼표 [0] 3 5" xfId="228"/>
    <cellStyle name="쉼표 [0] 3 6" xfId="232"/>
    <cellStyle name="쉼표 [0] 3 6 2" xfId="414"/>
    <cellStyle name="쉼표 [0] 3 7" xfId="272"/>
    <cellStyle name="쉼표 [0] 3 7 2" xfId="454"/>
    <cellStyle name="쉼표 [0] 3 8" xfId="292"/>
    <cellStyle name="쉼표 [0] 3 8 2" xfId="474"/>
    <cellStyle name="쉼표 [0] 3 9" xfId="312"/>
    <cellStyle name="쉼표 [0] 3 9 2" xfId="494"/>
    <cellStyle name="쉼표 [0] 4" xfId="11"/>
    <cellStyle name="쉼표 [0] 4 10" xfId="370"/>
    <cellStyle name="쉼표 [0] 4 2" xfId="193"/>
    <cellStyle name="쉼표 [0] 4 2 2" xfId="203"/>
    <cellStyle name="쉼표 [0] 4 2 2 2" xfId="226"/>
    <cellStyle name="쉼표 [0] 4 2 2 2 2" xfId="268"/>
    <cellStyle name="쉼표 [0] 4 2 2 2 2 2" xfId="450"/>
    <cellStyle name="쉼표 [0] 4 2 2 2 3" xfId="348"/>
    <cellStyle name="쉼표 [0] 4 2 2 2 3 2" xfId="530"/>
    <cellStyle name="쉼표 [0] 4 2 2 2 4" xfId="410"/>
    <cellStyle name="쉼표 [0] 4 2 2 3" xfId="248"/>
    <cellStyle name="쉼표 [0] 4 2 2 3 2" xfId="430"/>
    <cellStyle name="쉼표 [0] 4 2 2 4" xfId="288"/>
    <cellStyle name="쉼표 [0] 4 2 2 4 2" xfId="470"/>
    <cellStyle name="쉼표 [0] 4 2 2 5" xfId="308"/>
    <cellStyle name="쉼표 [0] 4 2 2 5 2" xfId="490"/>
    <cellStyle name="쉼표 [0] 4 2 2 6" xfId="328"/>
    <cellStyle name="쉼표 [0] 4 2 2 6 2" xfId="510"/>
    <cellStyle name="쉼표 [0] 4 2 2 7" xfId="390"/>
    <cellStyle name="쉼표 [0] 4 2 3" xfId="216"/>
    <cellStyle name="쉼표 [0] 4 2 3 2" xfId="258"/>
    <cellStyle name="쉼표 [0] 4 2 3 2 2" xfId="440"/>
    <cellStyle name="쉼표 [0] 4 2 3 3" xfId="338"/>
    <cellStyle name="쉼표 [0] 4 2 3 3 2" xfId="520"/>
    <cellStyle name="쉼표 [0] 4 2 3 4" xfId="400"/>
    <cellStyle name="쉼표 [0] 4 2 4" xfId="238"/>
    <cellStyle name="쉼표 [0] 4 2 4 2" xfId="420"/>
    <cellStyle name="쉼표 [0] 4 2 5" xfId="278"/>
    <cellStyle name="쉼표 [0] 4 2 5 2" xfId="460"/>
    <cellStyle name="쉼표 [0] 4 2 6" xfId="298"/>
    <cellStyle name="쉼표 [0] 4 2 6 2" xfId="480"/>
    <cellStyle name="쉼표 [0] 4 2 7" xfId="318"/>
    <cellStyle name="쉼표 [0] 4 2 7 2" xfId="500"/>
    <cellStyle name="쉼표 [0] 4 2 8" xfId="380"/>
    <cellStyle name="쉼표 [0] 4 3" xfId="198"/>
    <cellStyle name="쉼표 [0] 4 3 2" xfId="221"/>
    <cellStyle name="쉼표 [0] 4 3 2 2" xfId="263"/>
    <cellStyle name="쉼표 [0] 4 3 2 2 2" xfId="445"/>
    <cellStyle name="쉼표 [0] 4 3 2 3" xfId="343"/>
    <cellStyle name="쉼표 [0] 4 3 2 3 2" xfId="525"/>
    <cellStyle name="쉼표 [0] 4 3 2 4" xfId="405"/>
    <cellStyle name="쉼표 [0] 4 3 3" xfId="243"/>
    <cellStyle name="쉼표 [0] 4 3 3 2" xfId="425"/>
    <cellStyle name="쉼표 [0] 4 3 4" xfId="283"/>
    <cellStyle name="쉼표 [0] 4 3 4 2" xfId="465"/>
    <cellStyle name="쉼표 [0] 4 3 5" xfId="303"/>
    <cellStyle name="쉼표 [0] 4 3 5 2" xfId="485"/>
    <cellStyle name="쉼표 [0] 4 3 6" xfId="323"/>
    <cellStyle name="쉼표 [0] 4 3 6 2" xfId="505"/>
    <cellStyle name="쉼표 [0] 4 3 7" xfId="385"/>
    <cellStyle name="쉼표 [0] 4 4" xfId="211"/>
    <cellStyle name="쉼표 [0] 4 4 2" xfId="253"/>
    <cellStyle name="쉼표 [0] 4 4 2 2" xfId="435"/>
    <cellStyle name="쉼표 [0] 4 4 3" xfId="333"/>
    <cellStyle name="쉼표 [0] 4 4 3 2" xfId="515"/>
    <cellStyle name="쉼표 [0] 4 4 4" xfId="395"/>
    <cellStyle name="쉼표 [0] 4 5" xfId="233"/>
    <cellStyle name="쉼표 [0] 4 5 2" xfId="415"/>
    <cellStyle name="쉼표 [0] 4 6" xfId="273"/>
    <cellStyle name="쉼표 [0] 4 6 2" xfId="455"/>
    <cellStyle name="쉼표 [0] 4 7" xfId="293"/>
    <cellStyle name="쉼표 [0] 4 7 2" xfId="475"/>
    <cellStyle name="쉼표 [0] 4 8" xfId="313"/>
    <cellStyle name="쉼표 [0] 4 8 2" xfId="495"/>
    <cellStyle name="쉼표 [0] 4 9" xfId="189"/>
    <cellStyle name="쉼표 [0] 4 9 2" xfId="376"/>
    <cellStyle name="쉼표 [0] 5" xfId="12"/>
    <cellStyle name="쉼표 [0] 5 2" xfId="199"/>
    <cellStyle name="쉼표 [0] 5 2 2" xfId="222"/>
    <cellStyle name="쉼표 [0] 5 2 2 2" xfId="264"/>
    <cellStyle name="쉼표 [0] 5 2 2 2 2" xfId="446"/>
    <cellStyle name="쉼표 [0] 5 2 2 3" xfId="344"/>
    <cellStyle name="쉼표 [0] 5 2 2 3 2" xfId="526"/>
    <cellStyle name="쉼표 [0] 5 2 2 4" xfId="406"/>
    <cellStyle name="쉼표 [0] 5 2 3" xfId="244"/>
    <cellStyle name="쉼표 [0] 5 2 3 2" xfId="426"/>
    <cellStyle name="쉼표 [0] 5 2 4" xfId="284"/>
    <cellStyle name="쉼표 [0] 5 2 4 2" xfId="466"/>
    <cellStyle name="쉼표 [0] 5 2 5" xfId="304"/>
    <cellStyle name="쉼표 [0] 5 2 5 2" xfId="486"/>
    <cellStyle name="쉼표 [0] 5 2 6" xfId="324"/>
    <cellStyle name="쉼표 [0] 5 2 6 2" xfId="506"/>
    <cellStyle name="쉼표 [0] 5 2 7" xfId="386"/>
    <cellStyle name="쉼표 [0] 5 3" xfId="212"/>
    <cellStyle name="쉼표 [0] 5 3 2" xfId="254"/>
    <cellStyle name="쉼표 [0] 5 3 2 2" xfId="436"/>
    <cellStyle name="쉼표 [0] 5 3 3" xfId="334"/>
    <cellStyle name="쉼표 [0] 5 3 3 2" xfId="516"/>
    <cellStyle name="쉼표 [0] 5 3 4" xfId="396"/>
    <cellStyle name="쉼표 [0] 5 4" xfId="234"/>
    <cellStyle name="쉼표 [0] 5 4 2" xfId="416"/>
    <cellStyle name="쉼표 [0] 5 5" xfId="274"/>
    <cellStyle name="쉼표 [0] 5 5 2" xfId="456"/>
    <cellStyle name="쉼표 [0] 5 6" xfId="294"/>
    <cellStyle name="쉼표 [0] 5 6 2" xfId="476"/>
    <cellStyle name="쉼표 [0] 5 7" xfId="314"/>
    <cellStyle name="쉼표 [0] 5 7 2" xfId="496"/>
    <cellStyle name="쉼표 [0] 5 8" xfId="371"/>
    <cellStyle name="쉼표 [0] 6" xfId="194"/>
    <cellStyle name="쉼표 [0] 6 2" xfId="217"/>
    <cellStyle name="쉼표 [0] 6 2 2" xfId="259"/>
    <cellStyle name="쉼표 [0] 6 2 2 2" xfId="441"/>
    <cellStyle name="쉼표 [0] 6 2 3" xfId="339"/>
    <cellStyle name="쉼표 [0] 6 2 3 2" xfId="521"/>
    <cellStyle name="쉼표 [0] 6 2 4" xfId="401"/>
    <cellStyle name="쉼표 [0] 6 3" xfId="227"/>
    <cellStyle name="쉼표 [0] 6 4" xfId="239"/>
    <cellStyle name="쉼표 [0] 6 4 2" xfId="421"/>
    <cellStyle name="쉼표 [0] 6 5" xfId="279"/>
    <cellStyle name="쉼표 [0] 6 5 2" xfId="461"/>
    <cellStyle name="쉼표 [0] 6 6" xfId="299"/>
    <cellStyle name="쉼표 [0] 6 6 2" xfId="481"/>
    <cellStyle name="쉼표 [0] 6 7" xfId="319"/>
    <cellStyle name="쉼표 [0] 6 7 2" xfId="501"/>
    <cellStyle name="쉼표 [0] 6 8" xfId="381"/>
    <cellStyle name="쉼표 [0] 7" xfId="207"/>
    <cellStyle name="쉼표 [0] 7 2" xfId="249"/>
    <cellStyle name="쉼표 [0] 7 2 2" xfId="431"/>
    <cellStyle name="쉼표 [0] 7 3" xfId="329"/>
    <cellStyle name="쉼표 [0] 7 3 2" xfId="511"/>
    <cellStyle name="쉼표 [0] 7 4" xfId="391"/>
    <cellStyle name="쉼표 [0] 8" xfId="229"/>
    <cellStyle name="쉼표 [0] 8 2" xfId="411"/>
    <cellStyle name="쉼표 [0] 9" xfId="269"/>
    <cellStyle name="쉼표 [0] 9 2" xfId="451"/>
    <cellStyle name="연결된 셀 2" xfId="44"/>
    <cellStyle name="연결된 셀 3" xfId="135"/>
    <cellStyle name="요약 2" xfId="45"/>
    <cellStyle name="요약 3" xfId="136"/>
    <cellStyle name="입력 2" xfId="46"/>
    <cellStyle name="입력 2 2" xfId="186"/>
    <cellStyle name="입력 3" xfId="137"/>
    <cellStyle name="입력 4" xfId="138"/>
    <cellStyle name="제목 1 2" xfId="47"/>
    <cellStyle name="제목 1 3" xfId="139"/>
    <cellStyle name="제목 2 2" xfId="48"/>
    <cellStyle name="제목 2 3" xfId="140"/>
    <cellStyle name="제목 3 2" xfId="49"/>
    <cellStyle name="제목 3 3" xfId="141"/>
    <cellStyle name="제목 4 2" xfId="50"/>
    <cellStyle name="제목 4 3" xfId="142"/>
    <cellStyle name="제목 5" xfId="51"/>
    <cellStyle name="제목 6" xfId="143"/>
    <cellStyle name="좋음 2" xfId="52"/>
    <cellStyle name="좋음 2 2" xfId="187"/>
    <cellStyle name="좋음 3" xfId="144"/>
    <cellStyle name="좋음 4" xfId="145"/>
    <cellStyle name="출력 2" xfId="53"/>
    <cellStyle name="출력 2 2" xfId="188"/>
    <cellStyle name="출력 3" xfId="146"/>
    <cellStyle name="출력 4" xfId="147"/>
    <cellStyle name="콤마 [0]_1202" xfId="57"/>
    <cellStyle name="콤마_1202" xfId="58"/>
    <cellStyle name="표준" xfId="0" builtinId="0"/>
    <cellStyle name="표준 17" xfId="349"/>
    <cellStyle name="표준 2" xfId="2"/>
    <cellStyle name="표준 2 2" xfId="6"/>
    <cellStyle name="표준 2 3" xfId="352"/>
    <cellStyle name="표준 2 6" xfId="367"/>
    <cellStyle name="표준 3" xfId="10"/>
    <cellStyle name="표준 3 2" xfId="148"/>
    <cellStyle name="표준 3 8" xfId="204"/>
    <cellStyle name="표준 4 8" xfId="205"/>
    <cellStyle name="표준 4 8 2" xfId="350"/>
    <cellStyle name="표준 5" xfId="149"/>
    <cellStyle name="표준 5 2 2" xfId="206"/>
    <cellStyle name="표준 6" xfId="150"/>
  </cellStyles>
  <dxfs count="0"/>
  <tableStyles count="0" defaultTableStyle="TableStyleMedium2" defaultPivotStyle="PivotStyleLight16"/>
  <colors>
    <mruColors>
      <color rgb="FF99FF66"/>
      <color rgb="FFCCFFFF"/>
      <color rgb="FFFFFF66"/>
      <color rgb="FFFFCCFF"/>
      <color rgb="FF0000CC"/>
      <color rgb="FFFFFFCC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/AppData/Local/Microsoft/Windows/INetCache/IE/L6HQX106/&#48373;&#49324;&#48376;%20201104%20&#50696;&#44208;&#53945;&#50948;%20&#44228;&#49688;&#51312;&#51221;%20v2(&#52712;&#5463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추(표지)"/>
      <sheetName val="3추(총괄표)"/>
      <sheetName val="3추(일입)"/>
      <sheetName val="3추(일출(자))"/>
      <sheetName val="3추(일출(의))"/>
      <sheetName val="3추(특입)"/>
      <sheetName val="3추(특출)"/>
      <sheetName val="3추(부대의견)"/>
      <sheetName val="3추(검증)"/>
      <sheetName val="본(표지)"/>
      <sheetName val="본(총괄표)"/>
      <sheetName val="본(일입)"/>
      <sheetName val="본(일출(자))"/>
      <sheetName val="본(일출(의))"/>
      <sheetName val="본(특입)"/>
      <sheetName val="본(특출)"/>
      <sheetName val="본(기입)"/>
      <sheetName val="본(기출)"/>
      <sheetName val="본(부대의견)"/>
      <sheetName val="본(검증)"/>
      <sheetName val="구분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">
          <cell r="A3" t="str">
            <v>언론협력담당관</v>
          </cell>
          <cell r="B3" t="str">
            <v>의회운영위원회</v>
          </cell>
          <cell r="C3" t="str">
            <v>대변인</v>
          </cell>
        </row>
        <row r="4">
          <cell r="A4" t="str">
            <v>보도기획담당관</v>
          </cell>
          <cell r="B4" t="str">
            <v>의회운영위원회</v>
          </cell>
          <cell r="C4" t="str">
            <v>대변인</v>
          </cell>
        </row>
        <row r="5">
          <cell r="A5" t="str">
            <v>홍보미디어담당관</v>
          </cell>
          <cell r="B5" t="str">
            <v>의회운영위원회</v>
          </cell>
          <cell r="C5" t="str">
            <v>홍보기획관</v>
          </cell>
        </row>
        <row r="6">
          <cell r="A6" t="str">
            <v>홍보콘텐츠담당관</v>
          </cell>
          <cell r="B6" t="str">
            <v>의회운영위원회</v>
          </cell>
          <cell r="C6" t="str">
            <v>홍보기획관</v>
          </cell>
        </row>
        <row r="7">
          <cell r="A7" t="str">
            <v>감사총괄담당관</v>
          </cell>
          <cell r="B7" t="str">
            <v>기획재정위원회</v>
          </cell>
          <cell r="C7" t="str">
            <v>감사관</v>
          </cell>
        </row>
        <row r="8">
          <cell r="A8" t="str">
            <v>조사담당관</v>
          </cell>
          <cell r="B8" t="str">
            <v>기획재정위원회</v>
          </cell>
          <cell r="C8" t="str">
            <v>감사관</v>
          </cell>
        </row>
        <row r="9">
          <cell r="A9" t="str">
            <v>감사담당관</v>
          </cell>
          <cell r="B9" t="str">
            <v>기획재정위원회</v>
          </cell>
          <cell r="C9" t="str">
            <v>감사관</v>
          </cell>
        </row>
        <row r="10">
          <cell r="A10" t="str">
            <v>계약심사담당관</v>
          </cell>
          <cell r="B10" t="str">
            <v>기획재정위원회</v>
          </cell>
          <cell r="C10" t="str">
            <v>감사관</v>
          </cell>
        </row>
        <row r="11">
          <cell r="A11" t="str">
            <v>기획담당관</v>
          </cell>
          <cell r="B11" t="str">
            <v>기획재정위원회</v>
          </cell>
          <cell r="C11" t="str">
            <v>기획조정실</v>
          </cell>
        </row>
        <row r="12">
          <cell r="A12" t="str">
            <v>비전전략담당관</v>
          </cell>
          <cell r="B12" t="str">
            <v>기획재정위원회</v>
          </cell>
          <cell r="C12" t="str">
            <v>기획조정실</v>
          </cell>
        </row>
        <row r="13">
          <cell r="A13" t="str">
            <v>예산담당관</v>
          </cell>
          <cell r="B13" t="str">
            <v>기획재정위원회</v>
          </cell>
          <cell r="C13" t="str">
            <v>기획조정실</v>
          </cell>
        </row>
        <row r="14">
          <cell r="A14" t="str">
            <v>공공기관담당관</v>
          </cell>
          <cell r="B14" t="str">
            <v>기획재정위원회</v>
          </cell>
          <cell r="C14" t="str">
            <v>기획조정실</v>
          </cell>
        </row>
        <row r="15">
          <cell r="A15" t="str">
            <v>인구정책담당관</v>
          </cell>
          <cell r="B15" t="str">
            <v>기획재정위원회</v>
          </cell>
          <cell r="C15" t="str">
            <v>기획조정실</v>
          </cell>
        </row>
        <row r="16">
          <cell r="A16" t="str">
            <v>법무담당관</v>
          </cell>
          <cell r="B16" t="str">
            <v>기획재정위원회</v>
          </cell>
          <cell r="C16" t="str">
            <v>기획조정실</v>
          </cell>
        </row>
        <row r="17">
          <cell r="A17" t="str">
            <v>행정심판담당관</v>
          </cell>
          <cell r="B17" t="str">
            <v>기획재정위원회</v>
          </cell>
          <cell r="C17" t="str">
            <v>기획조정실</v>
          </cell>
        </row>
        <row r="18">
          <cell r="A18" t="str">
            <v>규제개혁담당관</v>
          </cell>
          <cell r="B18" t="str">
            <v>기획재정위원회</v>
          </cell>
          <cell r="C18" t="str">
            <v>기획조정실</v>
          </cell>
        </row>
        <row r="19">
          <cell r="A19" t="str">
            <v>정보기획담당관</v>
          </cell>
          <cell r="B19" t="str">
            <v>기획재정위원회</v>
          </cell>
          <cell r="C19" t="str">
            <v>기획조정실</v>
          </cell>
        </row>
        <row r="20">
          <cell r="A20" t="str">
            <v>정보통신보안담당관</v>
          </cell>
          <cell r="B20" t="str">
            <v>기획재정위원회</v>
          </cell>
          <cell r="C20" t="str">
            <v>기획조정실</v>
          </cell>
        </row>
        <row r="21">
          <cell r="A21" t="str">
            <v>안전기획과</v>
          </cell>
          <cell r="B21" t="str">
            <v>안전행정위원회</v>
          </cell>
          <cell r="C21" t="str">
            <v>안전관리실</v>
          </cell>
        </row>
        <row r="22">
          <cell r="A22" t="str">
            <v>사회재난과</v>
          </cell>
          <cell r="B22" t="str">
            <v>안전행정위원회</v>
          </cell>
          <cell r="C22" t="str">
            <v>안전관리실</v>
          </cell>
        </row>
        <row r="23">
          <cell r="A23" t="str">
            <v>자연재난과</v>
          </cell>
          <cell r="B23" t="str">
            <v>안전행정위원회</v>
          </cell>
          <cell r="C23" t="str">
            <v>안전관리실</v>
          </cell>
        </row>
        <row r="24">
          <cell r="A24" t="str">
            <v>북부재난안전과</v>
          </cell>
          <cell r="B24" t="str">
            <v>안전행정위원회</v>
          </cell>
          <cell r="C24" t="str">
            <v>안전관리실</v>
          </cell>
        </row>
        <row r="25">
          <cell r="A25" t="str">
            <v>안전특별점검단</v>
          </cell>
          <cell r="B25" t="str">
            <v>안전행정위원회</v>
          </cell>
          <cell r="C25" t="str">
            <v>안전관리실</v>
          </cell>
        </row>
        <row r="26">
          <cell r="A26" t="str">
            <v>지역정책과</v>
          </cell>
          <cell r="B26" t="str">
            <v>도시환경위원회</v>
          </cell>
          <cell r="C26" t="str">
            <v>도시주택실</v>
          </cell>
        </row>
        <row r="27">
          <cell r="A27" t="str">
            <v>도시정책과</v>
          </cell>
          <cell r="B27" t="str">
            <v>도시환경위원회</v>
          </cell>
          <cell r="C27" t="str">
            <v>도시주택실</v>
          </cell>
        </row>
        <row r="28">
          <cell r="A28" t="str">
            <v>공공택지과</v>
          </cell>
          <cell r="B28" t="str">
            <v>도시환경위원회</v>
          </cell>
          <cell r="C28" t="str">
            <v>도시주택실</v>
          </cell>
        </row>
        <row r="29">
          <cell r="A29" t="str">
            <v>토지정보과</v>
          </cell>
          <cell r="B29" t="str">
            <v>도시환경위원회</v>
          </cell>
          <cell r="C29" t="str">
            <v>도시주택실</v>
          </cell>
        </row>
        <row r="30">
          <cell r="A30" t="str">
            <v>주택정책과</v>
          </cell>
          <cell r="B30" t="str">
            <v>도시환경위원회</v>
          </cell>
          <cell r="C30" t="str">
            <v>도시주택실</v>
          </cell>
        </row>
        <row r="31">
          <cell r="A31" t="str">
            <v>건축디자인과</v>
          </cell>
          <cell r="B31" t="str">
            <v>도시환경위원회</v>
          </cell>
          <cell r="C31" t="str">
            <v>도시주택실</v>
          </cell>
        </row>
        <row r="32">
          <cell r="A32" t="str">
            <v>공동주택과</v>
          </cell>
          <cell r="B32" t="str">
            <v>도시환경위원회</v>
          </cell>
          <cell r="C32" t="str">
            <v>도시주택실</v>
          </cell>
        </row>
        <row r="33">
          <cell r="A33" t="str">
            <v>행복주택과</v>
          </cell>
          <cell r="B33" t="str">
            <v>도시환경위원회</v>
          </cell>
          <cell r="C33" t="str">
            <v>도시주택실</v>
          </cell>
        </row>
        <row r="34">
          <cell r="A34" t="str">
            <v>도시재생과</v>
          </cell>
          <cell r="B34" t="str">
            <v>도시환경위원회</v>
          </cell>
          <cell r="C34" t="str">
            <v>도시주택실</v>
          </cell>
        </row>
        <row r="35">
          <cell r="A35" t="str">
            <v>도시주택과</v>
          </cell>
          <cell r="B35" t="str">
            <v>도시환경위원회</v>
          </cell>
          <cell r="C35" t="str">
            <v>도시주택실</v>
          </cell>
        </row>
        <row r="36">
          <cell r="A36" t="str">
            <v>도시계획상임기획단</v>
          </cell>
          <cell r="B36" t="str">
            <v>도시환경위원회</v>
          </cell>
          <cell r="C36" t="str">
            <v>도시주택실</v>
          </cell>
        </row>
        <row r="37">
          <cell r="A37" t="str">
            <v>공정경제과</v>
          </cell>
          <cell r="B37" t="str">
            <v>안전행정위원회</v>
          </cell>
          <cell r="C37" t="str">
            <v>공정국</v>
          </cell>
        </row>
        <row r="38">
          <cell r="A38" t="str">
            <v>조세정의과</v>
          </cell>
          <cell r="B38" t="str">
            <v>안전행정위원회</v>
          </cell>
          <cell r="C38" t="str">
            <v>공정국</v>
          </cell>
        </row>
        <row r="39">
          <cell r="A39" t="str">
            <v>민생특별사법경찰단</v>
          </cell>
          <cell r="B39" t="str">
            <v>안전행정위원회</v>
          </cell>
          <cell r="C39" t="str">
            <v>공정국</v>
          </cell>
        </row>
        <row r="40">
          <cell r="A40" t="str">
            <v>공정특별사법경찰단</v>
          </cell>
          <cell r="B40" t="str">
            <v>안전행정위원회</v>
          </cell>
          <cell r="C40" t="str">
            <v>공정국</v>
          </cell>
        </row>
        <row r="41">
          <cell r="A41" t="str">
            <v>총무과</v>
          </cell>
          <cell r="B41" t="str">
            <v>안전행정위원회</v>
          </cell>
          <cell r="C41" t="str">
            <v>자치행정국</v>
          </cell>
        </row>
        <row r="42">
          <cell r="A42" t="str">
            <v>자치행정과</v>
          </cell>
          <cell r="B42" t="str">
            <v>안전행정위원회</v>
          </cell>
          <cell r="C42" t="str">
            <v>자치행정국</v>
          </cell>
        </row>
        <row r="43">
          <cell r="A43" t="str">
            <v>인사과</v>
          </cell>
          <cell r="B43" t="str">
            <v>안전행정위원회</v>
          </cell>
          <cell r="C43" t="str">
            <v>자치행정국</v>
          </cell>
        </row>
        <row r="44">
          <cell r="A44" t="str">
            <v>열린민원실</v>
          </cell>
          <cell r="B44" t="str">
            <v>안전행정위원회</v>
          </cell>
          <cell r="C44" t="str">
            <v>자치행정국</v>
          </cell>
        </row>
        <row r="45">
          <cell r="A45" t="str">
            <v>세정과</v>
          </cell>
          <cell r="B45" t="str">
            <v>안전행정위원회</v>
          </cell>
          <cell r="C45" t="str">
            <v>자치행정국</v>
          </cell>
        </row>
        <row r="46">
          <cell r="A46" t="str">
            <v>회계과</v>
          </cell>
          <cell r="B46" t="str">
            <v>안전행정위원회</v>
          </cell>
          <cell r="C46" t="str">
            <v>자치행정국</v>
          </cell>
        </row>
        <row r="47">
          <cell r="A47" t="str">
            <v>자산관리과</v>
          </cell>
          <cell r="B47" t="str">
            <v>안전행정위원회</v>
          </cell>
          <cell r="C47" t="str">
            <v>자치행정국</v>
          </cell>
        </row>
        <row r="48">
          <cell r="A48" t="str">
            <v>복지정책과</v>
          </cell>
          <cell r="B48" t="str">
            <v>보건복지위원회</v>
          </cell>
          <cell r="C48" t="str">
            <v>복지국</v>
          </cell>
        </row>
        <row r="49">
          <cell r="A49" t="str">
            <v>복지사업과</v>
          </cell>
          <cell r="B49" t="str">
            <v>보건복지위원회</v>
          </cell>
          <cell r="C49" t="str">
            <v>복지국</v>
          </cell>
        </row>
        <row r="50">
          <cell r="A50" t="str">
            <v>청년복지정책과</v>
          </cell>
          <cell r="B50" t="str">
            <v>보건복지위원회</v>
          </cell>
          <cell r="C50" t="str">
            <v>복지국</v>
          </cell>
        </row>
        <row r="51">
          <cell r="A51" t="str">
            <v>노인복지과</v>
          </cell>
          <cell r="B51" t="str">
            <v>보건복지위원회</v>
          </cell>
          <cell r="C51" t="str">
            <v>복지국</v>
          </cell>
        </row>
        <row r="52">
          <cell r="A52" t="str">
            <v>장애인복지과</v>
          </cell>
          <cell r="B52" t="str">
            <v>보건복지위원회</v>
          </cell>
          <cell r="C52" t="str">
            <v>복지국</v>
          </cell>
        </row>
        <row r="53">
          <cell r="A53" t="str">
            <v>장애인자립지원과</v>
          </cell>
          <cell r="B53" t="str">
            <v>보건복지위원회</v>
          </cell>
          <cell r="C53" t="str">
            <v>복지국</v>
          </cell>
        </row>
        <row r="54">
          <cell r="A54" t="str">
            <v>보건의료정책과</v>
          </cell>
          <cell r="B54" t="str">
            <v>보건복지위원회</v>
          </cell>
          <cell r="C54" t="str">
            <v>보건건강국</v>
          </cell>
        </row>
        <row r="55">
          <cell r="A55" t="str">
            <v>감염병관리과</v>
          </cell>
          <cell r="B55" t="str">
            <v>보건복지위원회</v>
          </cell>
          <cell r="C55" t="str">
            <v>보건건강국</v>
          </cell>
        </row>
        <row r="56">
          <cell r="A56" t="str">
            <v>건강증진과</v>
          </cell>
          <cell r="B56" t="str">
            <v>보건복지위원회</v>
          </cell>
          <cell r="C56" t="str">
            <v>보건건강국</v>
          </cell>
        </row>
        <row r="57">
          <cell r="A57" t="str">
            <v>식품안전과</v>
          </cell>
          <cell r="B57" t="str">
            <v>보건복지위원회</v>
          </cell>
          <cell r="C57" t="str">
            <v>보건건강국</v>
          </cell>
        </row>
        <row r="58">
          <cell r="A58" t="str">
            <v>정신건강과</v>
          </cell>
          <cell r="B58" t="str">
            <v>보건복지위원회</v>
          </cell>
          <cell r="C58" t="str">
            <v>보건건강국</v>
          </cell>
        </row>
        <row r="59">
          <cell r="A59" t="str">
            <v>환경정책과</v>
          </cell>
          <cell r="B59" t="str">
            <v>도시환경위원회</v>
          </cell>
          <cell r="C59" t="str">
            <v>환경국</v>
          </cell>
        </row>
        <row r="60">
          <cell r="A60" t="str">
            <v>기후에너지정책과</v>
          </cell>
          <cell r="B60" t="str">
            <v>도시환경위원회</v>
          </cell>
          <cell r="C60" t="str">
            <v>환경국</v>
          </cell>
        </row>
        <row r="61">
          <cell r="A61" t="str">
            <v>미세먼지대책과</v>
          </cell>
          <cell r="B61" t="str">
            <v>도시환경위원회</v>
          </cell>
          <cell r="C61" t="str">
            <v>환경국</v>
          </cell>
        </row>
        <row r="62">
          <cell r="A62" t="str">
            <v>환경안전관리과</v>
          </cell>
          <cell r="B62" t="str">
            <v>도시환경위원회</v>
          </cell>
          <cell r="C62" t="str">
            <v>환경국</v>
          </cell>
        </row>
        <row r="63">
          <cell r="A63" t="str">
            <v>자원순환과</v>
          </cell>
          <cell r="B63" t="str">
            <v>도시환경위원회</v>
          </cell>
          <cell r="C63" t="str">
            <v>환경국</v>
          </cell>
        </row>
        <row r="64">
          <cell r="A64" t="str">
            <v>북부환경관리과</v>
          </cell>
          <cell r="B64" t="str">
            <v>도시환경위원회</v>
          </cell>
          <cell r="C64" t="str">
            <v>환경국</v>
          </cell>
        </row>
        <row r="65">
          <cell r="A65" t="str">
            <v>광역환경관리사업소</v>
          </cell>
          <cell r="B65" t="str">
            <v>도시환경위원회</v>
          </cell>
          <cell r="C65" t="str">
            <v>환경국</v>
          </cell>
        </row>
        <row r="66">
          <cell r="A66" t="str">
            <v>문화종무과</v>
          </cell>
          <cell r="B66" t="str">
            <v>문화체육관광위원회</v>
          </cell>
          <cell r="C66" t="str">
            <v>문화체육관광국</v>
          </cell>
        </row>
        <row r="67">
          <cell r="A67" t="str">
            <v>콘텐츠정책과</v>
          </cell>
          <cell r="B67" t="str">
            <v>문화체육관광위원회</v>
          </cell>
          <cell r="C67" t="str">
            <v>문화체육관광국</v>
          </cell>
        </row>
        <row r="68">
          <cell r="A68" t="str">
            <v>예술정책과</v>
          </cell>
          <cell r="B68" t="str">
            <v>문화체육관광위원회</v>
          </cell>
          <cell r="C68" t="str">
            <v>문화체육관광국</v>
          </cell>
        </row>
        <row r="69">
          <cell r="A69" t="str">
            <v>체육과</v>
          </cell>
          <cell r="B69" t="str">
            <v>문화체육관광위원회</v>
          </cell>
          <cell r="C69" t="str">
            <v>문화체육관광국</v>
          </cell>
        </row>
        <row r="70">
          <cell r="A70" t="str">
            <v>문화유산과</v>
          </cell>
          <cell r="B70" t="str">
            <v>문화체육관광위원회</v>
          </cell>
          <cell r="C70" t="str">
            <v>문화체육관광국</v>
          </cell>
        </row>
        <row r="71">
          <cell r="A71" t="str">
            <v>관광과</v>
          </cell>
          <cell r="B71" t="str">
            <v>문화체육관광위원회</v>
          </cell>
          <cell r="C71" t="str">
            <v>문화체육관광국</v>
          </cell>
        </row>
        <row r="72">
          <cell r="A72" t="str">
            <v>남한산성세계유산센터</v>
          </cell>
          <cell r="B72" t="str">
            <v>문화체육관광위원회</v>
          </cell>
          <cell r="C72" t="str">
            <v>문화체육관광국</v>
          </cell>
        </row>
        <row r="73">
          <cell r="A73" t="str">
            <v>농업정책과</v>
          </cell>
          <cell r="B73" t="str">
            <v>농정해양위원회</v>
          </cell>
          <cell r="C73" t="str">
            <v>농정해양국</v>
          </cell>
        </row>
        <row r="74">
          <cell r="A74" t="str">
            <v>농식품유통과</v>
          </cell>
          <cell r="B74" t="str">
            <v>농정해양위원회</v>
          </cell>
          <cell r="C74" t="str">
            <v>농정해양국</v>
          </cell>
        </row>
        <row r="75">
          <cell r="A75" t="str">
            <v>친환경농업과</v>
          </cell>
          <cell r="B75" t="str">
            <v>농정해양위원회</v>
          </cell>
          <cell r="C75" t="str">
            <v>농정해양국</v>
          </cell>
        </row>
        <row r="76">
          <cell r="A76" t="str">
            <v>해양수산과</v>
          </cell>
          <cell r="B76" t="str">
            <v>농정해양위원회</v>
          </cell>
          <cell r="C76" t="str">
            <v>농정해양국</v>
          </cell>
        </row>
        <row r="77">
          <cell r="A77" t="str">
            <v>친환경급식지원센터</v>
          </cell>
          <cell r="B77" t="str">
            <v>농정해양위원회</v>
          </cell>
          <cell r="C77" t="str">
            <v>농정해양국</v>
          </cell>
        </row>
        <row r="78">
          <cell r="A78" t="str">
            <v>해양수산자원연구소</v>
          </cell>
          <cell r="B78" t="str">
            <v>농정해양위원회</v>
          </cell>
          <cell r="C78" t="str">
            <v>농정해양국</v>
          </cell>
        </row>
        <row r="79">
          <cell r="A79" t="str">
            <v>종자관리소</v>
          </cell>
          <cell r="B79" t="str">
            <v>농정해양위원회</v>
          </cell>
          <cell r="C79" t="str">
            <v>농정해양국</v>
          </cell>
        </row>
        <row r="80">
          <cell r="A80" t="str">
            <v>평생교육과</v>
          </cell>
          <cell r="B80" t="str">
            <v>여성가족평생교육위원회</v>
          </cell>
          <cell r="C80" t="str">
            <v>평생교육국</v>
          </cell>
        </row>
        <row r="81">
          <cell r="A81" t="str">
            <v>교육협력과</v>
          </cell>
          <cell r="B81" t="str">
            <v>여성가족평생교육위원회</v>
          </cell>
          <cell r="C81" t="str">
            <v>평생교육국</v>
          </cell>
        </row>
        <row r="82">
          <cell r="A82" t="str">
            <v>청소년과</v>
          </cell>
          <cell r="B82" t="str">
            <v>여성가족평생교육위원회</v>
          </cell>
          <cell r="C82" t="str">
            <v>평생교육국</v>
          </cell>
        </row>
        <row r="83">
          <cell r="A83" t="str">
            <v>도서관정책과</v>
          </cell>
          <cell r="B83" t="str">
            <v>여성가족평생교육위원회</v>
          </cell>
          <cell r="C83" t="str">
            <v>평생교육국</v>
          </cell>
        </row>
        <row r="84">
          <cell r="A84" t="str">
            <v>여성정책과</v>
          </cell>
          <cell r="B84" t="str">
            <v>여성가족평생교육위원회</v>
          </cell>
          <cell r="C84" t="str">
            <v>여성가족국</v>
          </cell>
        </row>
        <row r="85">
          <cell r="A85" t="str">
            <v>가족다문화과</v>
          </cell>
          <cell r="B85" t="str">
            <v>여성가족평생교육위원회</v>
          </cell>
          <cell r="C85" t="str">
            <v>여성가족국</v>
          </cell>
        </row>
        <row r="86">
          <cell r="A86" t="str">
            <v>보육정책과</v>
          </cell>
          <cell r="B86" t="str">
            <v>여성가족평생교육위원회</v>
          </cell>
          <cell r="C86" t="str">
            <v>여성가족국</v>
          </cell>
        </row>
        <row r="87">
          <cell r="A87" t="str">
            <v>아동돌봄과</v>
          </cell>
          <cell r="B87" t="str">
            <v>여성가족평생교육위원회</v>
          </cell>
          <cell r="C87" t="str">
            <v>여성가족국</v>
          </cell>
        </row>
        <row r="88">
          <cell r="A88" t="str">
            <v>일가정지원과</v>
          </cell>
          <cell r="B88" t="str">
            <v>여성가족평생교육위원회</v>
          </cell>
          <cell r="C88" t="str">
            <v>여성가족국</v>
          </cell>
        </row>
        <row r="89">
          <cell r="A89" t="str">
            <v>여성비전센터</v>
          </cell>
          <cell r="B89" t="str">
            <v>여성가족평생교육위원회</v>
          </cell>
          <cell r="C89" t="str">
            <v>여성가족국</v>
          </cell>
        </row>
        <row r="90">
          <cell r="A90" t="str">
            <v>기획예산담당관</v>
          </cell>
          <cell r="B90" t="str">
            <v>기획재정위원회</v>
          </cell>
          <cell r="C90" t="str">
            <v>균형발전기획실</v>
          </cell>
        </row>
        <row r="91">
          <cell r="A91" t="str">
            <v>평화대변인</v>
          </cell>
          <cell r="B91" t="str">
            <v>기획재정위원회</v>
          </cell>
          <cell r="C91" t="str">
            <v>균형발전기획실</v>
          </cell>
        </row>
        <row r="92">
          <cell r="A92" t="str">
            <v>균형발전담당관</v>
          </cell>
          <cell r="B92" t="str">
            <v>기획재정위원회</v>
          </cell>
          <cell r="C92" t="str">
            <v>균형발전기획실</v>
          </cell>
        </row>
        <row r="93">
          <cell r="A93" t="str">
            <v>행정관리담당관</v>
          </cell>
          <cell r="B93" t="str">
            <v>안전행정위원회</v>
          </cell>
          <cell r="C93" t="str">
            <v>균형발전기획실</v>
          </cell>
        </row>
        <row r="94">
          <cell r="A94" t="str">
            <v>회계담당관</v>
          </cell>
          <cell r="B94" t="str">
            <v>안전행정위원회</v>
          </cell>
          <cell r="C94" t="str">
            <v>균형발전기획실</v>
          </cell>
        </row>
        <row r="95">
          <cell r="A95" t="str">
            <v>비상기획담당관</v>
          </cell>
          <cell r="B95" t="str">
            <v>안전행정위원회</v>
          </cell>
          <cell r="C95" t="str">
            <v>균형발전기획실</v>
          </cell>
        </row>
        <row r="96">
          <cell r="A96" t="str">
            <v>군관협력담당관</v>
          </cell>
          <cell r="B96" t="str">
            <v>안전행정위원회</v>
          </cell>
          <cell r="C96" t="str">
            <v>균형발전기획실</v>
          </cell>
        </row>
        <row r="97">
          <cell r="A97" t="str">
            <v>일자리경제정책과</v>
          </cell>
          <cell r="B97" t="str">
            <v>경제노동위원회</v>
          </cell>
          <cell r="C97" t="str">
            <v>경제실</v>
          </cell>
        </row>
        <row r="98">
          <cell r="A98" t="str">
            <v>특화기업지원과</v>
          </cell>
          <cell r="B98" t="str">
            <v>경제노동위원회</v>
          </cell>
          <cell r="C98" t="str">
            <v>경제실</v>
          </cell>
        </row>
        <row r="99">
          <cell r="A99" t="str">
            <v>창업지원과</v>
          </cell>
          <cell r="B99" t="str">
            <v>경제노동위원회</v>
          </cell>
          <cell r="C99" t="str">
            <v>경제실</v>
          </cell>
        </row>
        <row r="100">
          <cell r="A100" t="str">
            <v>소상공인과</v>
          </cell>
          <cell r="B100" t="str">
            <v>경제노동위원회</v>
          </cell>
          <cell r="C100" t="str">
            <v>경제실</v>
          </cell>
        </row>
        <row r="101">
          <cell r="A101" t="str">
            <v>산업정책과</v>
          </cell>
          <cell r="B101" t="str">
            <v>경제노동위원회</v>
          </cell>
          <cell r="C101" t="str">
            <v>경제실</v>
          </cell>
        </row>
        <row r="102">
          <cell r="A102" t="str">
            <v>외교통상과</v>
          </cell>
          <cell r="B102" t="str">
            <v>경제노동위원회</v>
          </cell>
          <cell r="C102" t="str">
            <v>경제실</v>
          </cell>
        </row>
        <row r="103">
          <cell r="A103" t="str">
            <v>투자진흥과</v>
          </cell>
          <cell r="B103" t="str">
            <v>경제노동위원회</v>
          </cell>
          <cell r="C103" t="str">
            <v>경제실</v>
          </cell>
        </row>
        <row r="104">
          <cell r="A104" t="str">
            <v>미래산업과</v>
          </cell>
          <cell r="B104" t="str">
            <v>경제노동위원회</v>
          </cell>
          <cell r="C104" t="str">
            <v>경제실</v>
          </cell>
        </row>
        <row r="105">
          <cell r="A105" t="str">
            <v>과학기술과</v>
          </cell>
          <cell r="B105" t="str">
            <v>경제노동위원회</v>
          </cell>
          <cell r="C105" t="str">
            <v>경제실</v>
          </cell>
        </row>
        <row r="106">
          <cell r="A106" t="str">
            <v>데이터정책과</v>
          </cell>
          <cell r="B106" t="str">
            <v>경제노동위원회</v>
          </cell>
          <cell r="C106" t="str">
            <v>경제실</v>
          </cell>
        </row>
        <row r="107">
          <cell r="A107" t="str">
            <v>노동정책과</v>
          </cell>
          <cell r="B107" t="str">
            <v>경제노동위원회</v>
          </cell>
          <cell r="C107" t="str">
            <v>노동국</v>
          </cell>
        </row>
        <row r="108">
          <cell r="A108" t="str">
            <v>노동권익과</v>
          </cell>
          <cell r="B108" t="str">
            <v>경제노동위원회</v>
          </cell>
          <cell r="C108" t="str">
            <v>노동국</v>
          </cell>
        </row>
        <row r="109">
          <cell r="A109" t="str">
            <v>외국인정책과</v>
          </cell>
          <cell r="B109" t="str">
            <v>경제노동위원회</v>
          </cell>
          <cell r="C109" t="str">
            <v>노동국</v>
          </cell>
        </row>
        <row r="110">
          <cell r="A110" t="str">
            <v>건설정책과</v>
          </cell>
          <cell r="B110" t="str">
            <v>건설교통위원회</v>
          </cell>
          <cell r="C110" t="str">
            <v>건설국</v>
          </cell>
        </row>
        <row r="111">
          <cell r="A111" t="str">
            <v>도로정책과</v>
          </cell>
          <cell r="B111" t="str">
            <v>건설교통위원회</v>
          </cell>
          <cell r="C111" t="str">
            <v>건설국</v>
          </cell>
        </row>
        <row r="112">
          <cell r="A112" t="str">
            <v>도로안전과</v>
          </cell>
          <cell r="B112" t="str">
            <v>건설교통위원회</v>
          </cell>
          <cell r="C112" t="str">
            <v>건설국</v>
          </cell>
        </row>
        <row r="113">
          <cell r="A113" t="str">
            <v>하천과</v>
          </cell>
          <cell r="B113" t="str">
            <v>건설교통위원회</v>
          </cell>
          <cell r="C113" t="str">
            <v>건설국</v>
          </cell>
        </row>
        <row r="114">
          <cell r="A114" t="str">
            <v>광역교통정책과</v>
          </cell>
          <cell r="B114" t="str">
            <v>건설교통위원회</v>
          </cell>
          <cell r="C114" t="str">
            <v>교통국</v>
          </cell>
        </row>
        <row r="115">
          <cell r="A115" t="str">
            <v>버스정책과</v>
          </cell>
          <cell r="B115" t="str">
            <v>건설교통위원회</v>
          </cell>
          <cell r="C115" t="str">
            <v>교통국</v>
          </cell>
        </row>
        <row r="116">
          <cell r="A116" t="str">
            <v>공공버스과</v>
          </cell>
          <cell r="B116" t="str">
            <v>건설교통위원회</v>
          </cell>
          <cell r="C116" t="str">
            <v>교통국</v>
          </cell>
        </row>
        <row r="117">
          <cell r="A117" t="str">
            <v>택시교통과</v>
          </cell>
          <cell r="B117" t="str">
            <v>건설교통위원회</v>
          </cell>
          <cell r="C117" t="str">
            <v>교통국</v>
          </cell>
        </row>
        <row r="118">
          <cell r="A118" t="str">
            <v>교통정보과</v>
          </cell>
          <cell r="B118" t="str">
            <v>건설교통위원회</v>
          </cell>
          <cell r="C118" t="str">
            <v>교통국</v>
          </cell>
        </row>
        <row r="119">
          <cell r="A119" t="str">
            <v>철도정책과</v>
          </cell>
          <cell r="B119" t="str">
            <v>건설교통위원회</v>
          </cell>
          <cell r="C119" t="str">
            <v>철도항만물류국</v>
          </cell>
        </row>
        <row r="120">
          <cell r="A120" t="str">
            <v>철도운영과</v>
          </cell>
          <cell r="B120" t="str">
            <v>건설교통위원회</v>
          </cell>
          <cell r="C120" t="str">
            <v>철도항만물류국</v>
          </cell>
        </row>
        <row r="121">
          <cell r="A121" t="str">
            <v>철도건설과</v>
          </cell>
          <cell r="B121" t="str">
            <v>건설교통위원회</v>
          </cell>
          <cell r="C121" t="str">
            <v>철도항만물류국</v>
          </cell>
        </row>
        <row r="122">
          <cell r="A122" t="str">
            <v>물류항만과</v>
          </cell>
          <cell r="B122" t="str">
            <v>건설교통위원회</v>
          </cell>
          <cell r="C122" t="str">
            <v>철도항만물류국</v>
          </cell>
        </row>
        <row r="123">
          <cell r="A123" t="str">
            <v>축산정책과</v>
          </cell>
          <cell r="B123" t="str">
            <v>농정해양위원회</v>
          </cell>
          <cell r="C123" t="str">
            <v>축산산림국</v>
          </cell>
        </row>
        <row r="124">
          <cell r="A124" t="str">
            <v>동물방역위생과</v>
          </cell>
          <cell r="B124" t="str">
            <v>농정해양위원회</v>
          </cell>
          <cell r="C124" t="str">
            <v>축산산림국</v>
          </cell>
        </row>
        <row r="125">
          <cell r="A125" t="str">
            <v>동물보호과</v>
          </cell>
          <cell r="B125" t="str">
            <v>농정해양위원회</v>
          </cell>
          <cell r="C125" t="str">
            <v>축산산림국</v>
          </cell>
        </row>
        <row r="126">
          <cell r="A126" t="str">
            <v>산림과</v>
          </cell>
          <cell r="B126" t="str">
            <v>농정해양위원회</v>
          </cell>
          <cell r="C126" t="str">
            <v>축산산림국</v>
          </cell>
        </row>
        <row r="127">
          <cell r="A127" t="str">
            <v>공원녹지과</v>
          </cell>
          <cell r="B127" t="str">
            <v>도시환경위원회</v>
          </cell>
          <cell r="C127" t="str">
            <v>축산산림국</v>
          </cell>
        </row>
        <row r="128">
          <cell r="A128" t="str">
            <v>동물위생시험소</v>
          </cell>
          <cell r="B128" t="str">
            <v>농정해양위원회</v>
          </cell>
          <cell r="C128" t="str">
            <v>축산산림국</v>
          </cell>
        </row>
        <row r="129">
          <cell r="A129" t="str">
            <v>북부동물위생시험소</v>
          </cell>
          <cell r="B129" t="str">
            <v>농정해양위원회</v>
          </cell>
          <cell r="C129" t="str">
            <v>축산산림국</v>
          </cell>
        </row>
        <row r="130">
          <cell r="A130" t="str">
            <v>산림환경연구소</v>
          </cell>
          <cell r="B130" t="str">
            <v>농정해양위원회</v>
          </cell>
          <cell r="C130" t="str">
            <v>축산산림국</v>
          </cell>
        </row>
        <row r="131">
          <cell r="A131" t="str">
            <v>축산진흥센터</v>
          </cell>
          <cell r="B131" t="str">
            <v>농정해양위원회</v>
          </cell>
          <cell r="C131" t="str">
            <v>축산산림국</v>
          </cell>
        </row>
        <row r="132">
          <cell r="A132" t="str">
            <v>인권담당관</v>
          </cell>
          <cell r="B132" t="str">
            <v>안전행정위원회</v>
          </cell>
          <cell r="C132" t="str">
            <v>인권담당관</v>
          </cell>
        </row>
        <row r="133">
          <cell r="A133" t="str">
            <v>평화협력과</v>
          </cell>
          <cell r="B133" t="str">
            <v>기획재정위원회</v>
          </cell>
          <cell r="C133" t="str">
            <v>평화협력국</v>
          </cell>
        </row>
        <row r="134">
          <cell r="A134" t="str">
            <v>평화기반조성과</v>
          </cell>
          <cell r="B134" t="str">
            <v>기획재정위원회</v>
          </cell>
          <cell r="C134" t="str">
            <v>평화협력국</v>
          </cell>
        </row>
        <row r="135">
          <cell r="A135" t="str">
            <v>DMZ정책과</v>
          </cell>
          <cell r="B135" t="str">
            <v>기획재정위원회</v>
          </cell>
          <cell r="C135" t="str">
            <v>평화협력국</v>
          </cell>
        </row>
        <row r="136">
          <cell r="A136" t="str">
            <v>소통협력과</v>
          </cell>
          <cell r="B136" t="str">
            <v>의회운영위원회</v>
          </cell>
          <cell r="C136" t="str">
            <v>소통협치국</v>
          </cell>
        </row>
        <row r="137">
          <cell r="A137" t="str">
            <v>민관협치과</v>
          </cell>
          <cell r="B137" t="str">
            <v>의회운영위원회</v>
          </cell>
          <cell r="C137" t="str">
            <v>소통협치국</v>
          </cell>
        </row>
        <row r="138">
          <cell r="A138" t="str">
            <v>사회적경제과</v>
          </cell>
          <cell r="B138" t="str">
            <v>경제노동위원회</v>
          </cell>
          <cell r="C138" t="str">
            <v>소통협치국</v>
          </cell>
        </row>
        <row r="139">
          <cell r="A139" t="str">
            <v>공동체지원과</v>
          </cell>
          <cell r="B139" t="str">
            <v>경제노동위원회</v>
          </cell>
          <cell r="C139" t="str">
            <v>소통협치국</v>
          </cell>
        </row>
        <row r="140">
          <cell r="A140" t="str">
            <v>중앙협력본부</v>
          </cell>
          <cell r="B140" t="str">
            <v>의회운영위원회</v>
          </cell>
          <cell r="C140" t="str">
            <v>소통협치국</v>
          </cell>
        </row>
        <row r="141">
          <cell r="A141" t="str">
            <v>소방행정과</v>
          </cell>
          <cell r="B141" t="str">
            <v>안전행정위원회</v>
          </cell>
          <cell r="C141" t="str">
            <v>소방재난본부</v>
          </cell>
        </row>
        <row r="142">
          <cell r="A142" t="str">
            <v>재난예방과</v>
          </cell>
          <cell r="B142" t="str">
            <v>안전행정위원회</v>
          </cell>
          <cell r="C142" t="str">
            <v>소방재난본부</v>
          </cell>
        </row>
        <row r="143">
          <cell r="A143" t="str">
            <v>재난대응과</v>
          </cell>
          <cell r="B143" t="str">
            <v>안전행정위원회</v>
          </cell>
          <cell r="C143" t="str">
            <v>소방재난본부</v>
          </cell>
        </row>
        <row r="144">
          <cell r="A144" t="str">
            <v>구조구급과</v>
          </cell>
          <cell r="B144" t="str">
            <v>안전행정위원회</v>
          </cell>
          <cell r="C144" t="str">
            <v>소방재난본부</v>
          </cell>
        </row>
        <row r="145">
          <cell r="A145" t="str">
            <v>재난종합지휘센터</v>
          </cell>
          <cell r="B145" t="str">
            <v>안전행정위원회</v>
          </cell>
          <cell r="C145" t="str">
            <v>소방재난본부</v>
          </cell>
        </row>
        <row r="146">
          <cell r="A146" t="str">
            <v>생활안전담당관</v>
          </cell>
          <cell r="B146" t="str">
            <v>안전행정위원회</v>
          </cell>
          <cell r="C146" t="str">
            <v>소방재난본부</v>
          </cell>
        </row>
        <row r="147">
          <cell r="A147" t="str">
            <v>청문감사담당관</v>
          </cell>
          <cell r="B147" t="str">
            <v>안전행정위원회</v>
          </cell>
          <cell r="C147" t="str">
            <v>소방재난본부</v>
          </cell>
        </row>
        <row r="148">
          <cell r="A148" t="str">
            <v>회계장비담당관</v>
          </cell>
          <cell r="B148" t="str">
            <v>안전행정위원회</v>
          </cell>
          <cell r="C148" t="str">
            <v>소방재난본부</v>
          </cell>
        </row>
        <row r="149">
          <cell r="A149" t="str">
            <v>특수대응단</v>
          </cell>
          <cell r="B149" t="str">
            <v>안전행정위원회</v>
          </cell>
          <cell r="C149" t="str">
            <v>소방재난본부</v>
          </cell>
        </row>
        <row r="150">
          <cell r="A150" t="str">
            <v>소방행정기획과</v>
          </cell>
          <cell r="B150" t="str">
            <v>안전행정위원회</v>
          </cell>
          <cell r="C150" t="str">
            <v>북부소방재난본부</v>
          </cell>
        </row>
        <row r="151">
          <cell r="A151" t="str">
            <v>예방과</v>
          </cell>
          <cell r="B151" t="str">
            <v>안전행정위원회</v>
          </cell>
          <cell r="C151" t="str">
            <v>북부소방재난본부</v>
          </cell>
        </row>
        <row r="152">
          <cell r="A152" t="str">
            <v>대응과</v>
          </cell>
          <cell r="B152" t="str">
            <v>안전행정위원회</v>
          </cell>
          <cell r="C152" t="str">
            <v>북부소방재난본부</v>
          </cell>
        </row>
        <row r="153">
          <cell r="A153" t="str">
            <v>북부재난종합지휘센터</v>
          </cell>
          <cell r="B153" t="str">
            <v>안전행정위원회</v>
          </cell>
          <cell r="C153" t="str">
            <v>북부소방재난본부</v>
          </cell>
        </row>
        <row r="154">
          <cell r="A154" t="str">
            <v>북부특수대응단</v>
          </cell>
          <cell r="B154" t="str">
            <v>안전행정위원회</v>
          </cell>
          <cell r="C154" t="str">
            <v>북부소방재난본부</v>
          </cell>
        </row>
        <row r="155">
          <cell r="A155" t="str">
            <v>교육지원과</v>
          </cell>
          <cell r="B155" t="str">
            <v>안전행정위원회</v>
          </cell>
          <cell r="C155" t="str">
            <v>소방재난본부</v>
          </cell>
        </row>
        <row r="156">
          <cell r="A156" t="str">
            <v>교육기획과</v>
          </cell>
          <cell r="B156" t="str">
            <v>안전행정위원회</v>
          </cell>
          <cell r="C156" t="str">
            <v>소방재난본부</v>
          </cell>
        </row>
        <row r="157">
          <cell r="A157" t="str">
            <v>교수운영과</v>
          </cell>
          <cell r="B157" t="str">
            <v>안전행정위원회</v>
          </cell>
          <cell r="C157" t="str">
            <v>소방재난본부</v>
          </cell>
        </row>
        <row r="158">
          <cell r="A158" t="str">
            <v>수원소방서</v>
          </cell>
          <cell r="B158" t="str">
            <v>안전행정위원회</v>
          </cell>
          <cell r="C158" t="str">
            <v>소방재난본부</v>
          </cell>
        </row>
        <row r="159">
          <cell r="A159" t="str">
            <v>수원남부소방서</v>
          </cell>
          <cell r="B159" t="str">
            <v>안전행정위원회</v>
          </cell>
          <cell r="C159" t="str">
            <v>소방재난본부</v>
          </cell>
        </row>
        <row r="160">
          <cell r="A160" t="str">
            <v>성남소방서</v>
          </cell>
          <cell r="B160" t="str">
            <v>안전행정위원회</v>
          </cell>
          <cell r="C160" t="str">
            <v>소방재난본부</v>
          </cell>
        </row>
        <row r="161">
          <cell r="A161" t="str">
            <v>분당소방서</v>
          </cell>
          <cell r="B161" t="str">
            <v>안전행정위원회</v>
          </cell>
          <cell r="C161" t="str">
            <v>소방재난본부</v>
          </cell>
        </row>
        <row r="162">
          <cell r="A162" t="str">
            <v>고양소방서</v>
          </cell>
          <cell r="B162" t="str">
            <v>안전행정위원회</v>
          </cell>
          <cell r="C162" t="str">
            <v>소방재난본부</v>
          </cell>
        </row>
        <row r="163">
          <cell r="A163" t="str">
            <v>일산소방서</v>
          </cell>
          <cell r="B163" t="str">
            <v>안전행정위원회</v>
          </cell>
          <cell r="C163" t="str">
            <v>소방재난본부</v>
          </cell>
        </row>
        <row r="164">
          <cell r="A164" t="str">
            <v>부천소방서</v>
          </cell>
          <cell r="B164" t="str">
            <v>안전행정위원회</v>
          </cell>
          <cell r="C164" t="str">
            <v>소방재난본부</v>
          </cell>
        </row>
        <row r="165">
          <cell r="A165" t="str">
            <v>안양소방서</v>
          </cell>
          <cell r="B165" t="str">
            <v>안전행정위원회</v>
          </cell>
          <cell r="C165" t="str">
            <v>소방재난본부</v>
          </cell>
        </row>
        <row r="166">
          <cell r="A166" t="str">
            <v>안산소방서</v>
          </cell>
          <cell r="B166" t="str">
            <v>안전행정위원회</v>
          </cell>
          <cell r="C166" t="str">
            <v>소방재난본부</v>
          </cell>
        </row>
        <row r="167">
          <cell r="A167" t="str">
            <v>용인소방서</v>
          </cell>
          <cell r="B167" t="str">
            <v>안전행정위원회</v>
          </cell>
          <cell r="C167" t="str">
            <v>소방재난본부</v>
          </cell>
        </row>
        <row r="168">
          <cell r="A168" t="str">
            <v>의정부소방서</v>
          </cell>
          <cell r="B168" t="str">
            <v>안전행정위원회</v>
          </cell>
          <cell r="C168" t="str">
            <v>소방재난본부</v>
          </cell>
        </row>
        <row r="169">
          <cell r="A169" t="str">
            <v>남양주소방서</v>
          </cell>
          <cell r="B169" t="str">
            <v>안전행정위원회</v>
          </cell>
          <cell r="C169" t="str">
            <v>소방재난본부</v>
          </cell>
        </row>
        <row r="170">
          <cell r="A170" t="str">
            <v>평택소방서</v>
          </cell>
          <cell r="B170" t="str">
            <v>안전행정위원회</v>
          </cell>
          <cell r="C170" t="str">
            <v>소방재난본부</v>
          </cell>
        </row>
        <row r="171">
          <cell r="A171" t="str">
            <v>송탄소방서</v>
          </cell>
          <cell r="B171" t="str">
            <v>안전행정위원회</v>
          </cell>
          <cell r="C171" t="str">
            <v>소방재난본부</v>
          </cell>
        </row>
        <row r="172">
          <cell r="A172" t="str">
            <v>광명소방서</v>
          </cell>
          <cell r="B172" t="str">
            <v>안전행정위원회</v>
          </cell>
          <cell r="C172" t="str">
            <v>소방재난본부</v>
          </cell>
        </row>
        <row r="173">
          <cell r="A173" t="str">
            <v>시흥소방서</v>
          </cell>
          <cell r="B173" t="str">
            <v>안전행정위원회</v>
          </cell>
          <cell r="C173" t="str">
            <v>소방재난본부</v>
          </cell>
        </row>
        <row r="174">
          <cell r="A174" t="str">
            <v>군포소방서</v>
          </cell>
          <cell r="B174" t="str">
            <v>안전행정위원회</v>
          </cell>
          <cell r="C174" t="str">
            <v>소방재난본부</v>
          </cell>
        </row>
        <row r="175">
          <cell r="A175" t="str">
            <v>화성소방서</v>
          </cell>
          <cell r="B175" t="str">
            <v>안전행정위원회</v>
          </cell>
          <cell r="C175" t="str">
            <v>소방재난본부</v>
          </cell>
        </row>
        <row r="176">
          <cell r="A176" t="str">
            <v>파주소방서</v>
          </cell>
          <cell r="B176" t="str">
            <v>안전행정위원회</v>
          </cell>
          <cell r="C176" t="str">
            <v>소방재난본부</v>
          </cell>
        </row>
        <row r="177">
          <cell r="A177" t="str">
            <v>이천소방서</v>
          </cell>
          <cell r="B177" t="str">
            <v>안전행정위원회</v>
          </cell>
          <cell r="C177" t="str">
            <v>소방재난본부</v>
          </cell>
        </row>
        <row r="178">
          <cell r="A178" t="str">
            <v>구리소방서</v>
          </cell>
          <cell r="B178" t="str">
            <v>안전행정위원회</v>
          </cell>
          <cell r="C178" t="str">
            <v>소방재난본부</v>
          </cell>
        </row>
        <row r="179">
          <cell r="A179" t="str">
            <v>김포소방서</v>
          </cell>
          <cell r="B179" t="str">
            <v>안전행정위원회</v>
          </cell>
          <cell r="C179" t="str">
            <v>소방재난본부</v>
          </cell>
        </row>
        <row r="180">
          <cell r="A180" t="str">
            <v>포천소방서</v>
          </cell>
          <cell r="B180" t="str">
            <v>안전행정위원회</v>
          </cell>
          <cell r="C180" t="str">
            <v>소방재난본부</v>
          </cell>
        </row>
        <row r="181">
          <cell r="A181" t="str">
            <v>광주소방서</v>
          </cell>
          <cell r="B181" t="str">
            <v>안전행정위원회</v>
          </cell>
          <cell r="C181" t="str">
            <v>소방재난본부</v>
          </cell>
        </row>
        <row r="182">
          <cell r="A182" t="str">
            <v>안성소방서</v>
          </cell>
          <cell r="B182" t="str">
            <v>안전행정위원회</v>
          </cell>
          <cell r="C182" t="str">
            <v>소방재난본부</v>
          </cell>
        </row>
        <row r="183">
          <cell r="A183" t="str">
            <v>하남소방서</v>
          </cell>
          <cell r="B183" t="str">
            <v>안전행정위원회</v>
          </cell>
          <cell r="C183" t="str">
            <v>소방재난본부</v>
          </cell>
        </row>
        <row r="184">
          <cell r="A184" t="str">
            <v>의왕소방서</v>
          </cell>
          <cell r="B184" t="str">
            <v>안전행정위원회</v>
          </cell>
          <cell r="C184" t="str">
            <v>소방재난본부</v>
          </cell>
        </row>
        <row r="185">
          <cell r="A185" t="str">
            <v>양주소방서</v>
          </cell>
          <cell r="B185" t="str">
            <v>안전행정위원회</v>
          </cell>
          <cell r="C185" t="str">
            <v>소방재난본부</v>
          </cell>
        </row>
        <row r="186">
          <cell r="A186" t="str">
            <v>오산소방서</v>
          </cell>
          <cell r="B186" t="str">
            <v>안전행정위원회</v>
          </cell>
          <cell r="C186" t="str">
            <v>소방재난본부</v>
          </cell>
        </row>
        <row r="187">
          <cell r="A187" t="str">
            <v>여주소방서</v>
          </cell>
          <cell r="B187" t="str">
            <v>안전행정위원회</v>
          </cell>
          <cell r="C187" t="str">
            <v>소방재난본부</v>
          </cell>
        </row>
        <row r="188">
          <cell r="A188" t="str">
            <v>양평소방서</v>
          </cell>
          <cell r="B188" t="str">
            <v>안전행정위원회</v>
          </cell>
          <cell r="C188" t="str">
            <v>소방재난본부</v>
          </cell>
        </row>
        <row r="189">
          <cell r="A189" t="str">
            <v>동두천소방서</v>
          </cell>
          <cell r="B189" t="str">
            <v>안전행정위원회</v>
          </cell>
          <cell r="C189" t="str">
            <v>소방재난본부</v>
          </cell>
        </row>
        <row r="190">
          <cell r="A190" t="str">
            <v>과천소방서</v>
          </cell>
          <cell r="B190" t="str">
            <v>안전행정위원회</v>
          </cell>
          <cell r="C190" t="str">
            <v>소방재난본부</v>
          </cell>
        </row>
        <row r="191">
          <cell r="A191" t="str">
            <v>가평소방서</v>
          </cell>
          <cell r="B191" t="str">
            <v>안전행정위원회</v>
          </cell>
          <cell r="C191" t="str">
            <v>소방재난본부</v>
          </cell>
        </row>
        <row r="192">
          <cell r="A192" t="str">
            <v>연천소방서</v>
          </cell>
          <cell r="B192" t="str">
            <v>안전행정위원회</v>
          </cell>
          <cell r="C192" t="str">
            <v>소방재난본부</v>
          </cell>
        </row>
        <row r="193">
          <cell r="A193" t="str">
            <v>총무담당관</v>
          </cell>
          <cell r="B193" t="str">
            <v>의회운영위원회</v>
          </cell>
          <cell r="C193" t="str">
            <v>의회사무처</v>
          </cell>
        </row>
        <row r="194">
          <cell r="A194" t="str">
            <v>언론홍보담당관</v>
          </cell>
          <cell r="B194" t="str">
            <v>의회운영위원회</v>
          </cell>
          <cell r="C194" t="str">
            <v>의회사무처</v>
          </cell>
        </row>
        <row r="195">
          <cell r="A195" t="str">
            <v>의사담당관</v>
          </cell>
          <cell r="B195" t="str">
            <v>의회운영위원회</v>
          </cell>
          <cell r="C195" t="str">
            <v>의회사무처</v>
          </cell>
        </row>
        <row r="196">
          <cell r="A196" t="str">
            <v>도민권익담당관</v>
          </cell>
          <cell r="B196" t="str">
            <v>의회운영위원회</v>
          </cell>
          <cell r="C196" t="str">
            <v>의회사무처</v>
          </cell>
        </row>
        <row r="197">
          <cell r="A197" t="str">
            <v>협치지원담당관</v>
          </cell>
          <cell r="B197" t="str">
            <v>의회운영위원회</v>
          </cell>
          <cell r="C197" t="str">
            <v>의회사무처</v>
          </cell>
        </row>
        <row r="198">
          <cell r="A198" t="str">
            <v>입법정책담당관</v>
          </cell>
          <cell r="B198" t="str">
            <v>의회운영위원회</v>
          </cell>
          <cell r="C198" t="str">
            <v>의회사무처</v>
          </cell>
        </row>
        <row r="199">
          <cell r="A199" t="str">
            <v>예산정책담당관</v>
          </cell>
          <cell r="B199" t="str">
            <v>의회운영위원회</v>
          </cell>
          <cell r="C199" t="str">
            <v>의회사무처</v>
          </cell>
        </row>
        <row r="200">
          <cell r="A200" t="str">
            <v>전문위원실</v>
          </cell>
          <cell r="B200" t="str">
            <v>의회운영위원회</v>
          </cell>
          <cell r="C200" t="str">
            <v>의회사무처</v>
          </cell>
        </row>
        <row r="201">
          <cell r="A201" t="str">
            <v>행정지원과</v>
          </cell>
          <cell r="B201" t="str">
            <v>농정해양위원회</v>
          </cell>
          <cell r="C201" t="str">
            <v>농업기술원</v>
          </cell>
        </row>
        <row r="202">
          <cell r="A202" t="str">
            <v>작물연구과</v>
          </cell>
          <cell r="B202" t="str">
            <v>농정해양위원회</v>
          </cell>
          <cell r="C202" t="str">
            <v>농업기술원</v>
          </cell>
        </row>
        <row r="203">
          <cell r="A203" t="str">
            <v>원예연구과</v>
          </cell>
          <cell r="B203" t="str">
            <v>농정해양위원회</v>
          </cell>
          <cell r="C203" t="str">
            <v>농업기술원</v>
          </cell>
        </row>
        <row r="204">
          <cell r="A204" t="str">
            <v>환경농업연구과</v>
          </cell>
          <cell r="B204" t="str">
            <v>농정해양위원회</v>
          </cell>
          <cell r="C204" t="str">
            <v>농업기술원</v>
          </cell>
        </row>
        <row r="205">
          <cell r="A205" t="str">
            <v>버섯연구소</v>
          </cell>
          <cell r="B205" t="str">
            <v>농정해양위원회</v>
          </cell>
          <cell r="C205" t="str">
            <v>농업기술원</v>
          </cell>
        </row>
        <row r="206">
          <cell r="A206" t="str">
            <v>소득자원연구소</v>
          </cell>
          <cell r="B206" t="str">
            <v>농정해양위원회</v>
          </cell>
          <cell r="C206" t="str">
            <v>농업기술원</v>
          </cell>
        </row>
        <row r="207">
          <cell r="A207" t="str">
            <v>선인장다육식물연구소</v>
          </cell>
          <cell r="B207" t="str">
            <v>농정해양위원회</v>
          </cell>
          <cell r="C207" t="str">
            <v>농업기술원</v>
          </cell>
        </row>
        <row r="208">
          <cell r="A208" t="str">
            <v>지도정책과</v>
          </cell>
          <cell r="B208" t="str">
            <v>농정해양위원회</v>
          </cell>
          <cell r="C208" t="str">
            <v>농업기술원</v>
          </cell>
        </row>
        <row r="209">
          <cell r="A209" t="str">
            <v>기술보급과</v>
          </cell>
          <cell r="B209" t="str">
            <v>농정해양위원회</v>
          </cell>
          <cell r="C209" t="str">
            <v>농업기술원</v>
          </cell>
        </row>
        <row r="210">
          <cell r="A210" t="str">
            <v>농촌자원과</v>
          </cell>
          <cell r="B210" t="str">
            <v>농정해양위원회</v>
          </cell>
          <cell r="C210" t="str">
            <v>농업기술원</v>
          </cell>
        </row>
        <row r="211">
          <cell r="A211" t="str">
            <v>교육지원과</v>
          </cell>
          <cell r="B211" t="str">
            <v>안전행정위원회</v>
          </cell>
          <cell r="C211" t="str">
            <v>인재개발원</v>
          </cell>
        </row>
        <row r="212">
          <cell r="A212" t="str">
            <v>역량개발지원과</v>
          </cell>
          <cell r="B212" t="str">
            <v>안전행정위원회</v>
          </cell>
          <cell r="C212" t="str">
            <v>인재개발원</v>
          </cell>
        </row>
        <row r="213">
          <cell r="A213" t="str">
            <v>운영지원과</v>
          </cell>
          <cell r="B213" t="str">
            <v>보건복지위원회</v>
          </cell>
          <cell r="C213" t="str">
            <v>보건환경연구원</v>
          </cell>
        </row>
        <row r="214">
          <cell r="A214" t="str">
            <v>식품의약품연구부</v>
          </cell>
          <cell r="B214" t="str">
            <v>보건복지위원회</v>
          </cell>
          <cell r="C214" t="str">
            <v>보건환경연구원</v>
          </cell>
        </row>
        <row r="215">
          <cell r="A215" t="str">
            <v>감염병연구부</v>
          </cell>
          <cell r="B215" t="str">
            <v>보건복지위원회</v>
          </cell>
          <cell r="C215" t="str">
            <v>보건환경연구원</v>
          </cell>
        </row>
        <row r="216">
          <cell r="A216" t="str">
            <v>농수산물검사부</v>
          </cell>
          <cell r="B216" t="str">
            <v>도시환경위원회</v>
          </cell>
          <cell r="C216" t="str">
            <v>보건환경연구원</v>
          </cell>
        </row>
        <row r="217">
          <cell r="A217" t="str">
            <v>대기연구부</v>
          </cell>
          <cell r="B217" t="str">
            <v>도시환경위원회</v>
          </cell>
          <cell r="C217" t="str">
            <v>보건환경연구원</v>
          </cell>
        </row>
        <row r="218">
          <cell r="A218" t="str">
            <v>물환경연구부</v>
          </cell>
          <cell r="B218" t="str">
            <v>도시환경위원회</v>
          </cell>
          <cell r="C218" t="str">
            <v>보건환경연구원</v>
          </cell>
        </row>
        <row r="219">
          <cell r="A219" t="str">
            <v>북부지원</v>
          </cell>
          <cell r="B219" t="str">
            <v>보건복지/도시환경</v>
          </cell>
          <cell r="C219" t="str">
            <v>보건환경연구원</v>
          </cell>
        </row>
        <row r="220">
          <cell r="A220" t="str">
            <v>기획행정과</v>
          </cell>
          <cell r="B220" t="str">
            <v>경제노동위원회</v>
          </cell>
          <cell r="C220" t="str">
            <v>황해경제자유구역청</v>
          </cell>
        </row>
        <row r="221">
          <cell r="A221" t="str">
            <v>개발과</v>
          </cell>
          <cell r="B221" t="str">
            <v>경제노동위원회</v>
          </cell>
          <cell r="C221" t="str">
            <v>황해경제자유구역청</v>
          </cell>
        </row>
        <row r="222">
          <cell r="A222" t="str">
            <v>투자유치과</v>
          </cell>
          <cell r="B222" t="str">
            <v>경제노동위원회</v>
          </cell>
          <cell r="C222" t="str">
            <v>황해경제자유구역청</v>
          </cell>
        </row>
        <row r="223">
          <cell r="A223" t="str">
            <v>수질정책과</v>
          </cell>
          <cell r="B223" t="str">
            <v>도시환경위원회</v>
          </cell>
          <cell r="C223" t="str">
            <v>수자원본부</v>
          </cell>
        </row>
        <row r="224">
          <cell r="A224" t="str">
            <v>수질관리과</v>
          </cell>
          <cell r="B224" t="str">
            <v>도시환경위원회</v>
          </cell>
          <cell r="C224" t="str">
            <v>수자원본부</v>
          </cell>
        </row>
        <row r="225">
          <cell r="A225" t="str">
            <v>상하수과</v>
          </cell>
          <cell r="B225" t="str">
            <v>도시환경위원회</v>
          </cell>
          <cell r="C225" t="str">
            <v>수자원본부</v>
          </cell>
        </row>
        <row r="226">
          <cell r="A226" t="str">
            <v>수질총량과</v>
          </cell>
          <cell r="B226" t="str">
            <v>도시환경위원회</v>
          </cell>
          <cell r="C226" t="str">
            <v>수자원본부</v>
          </cell>
        </row>
        <row r="227">
          <cell r="A227" t="str">
            <v>관리과</v>
          </cell>
          <cell r="B227" t="str">
            <v>건설교통위원회</v>
          </cell>
          <cell r="C227" t="str">
            <v>건설본부</v>
          </cell>
        </row>
        <row r="228">
          <cell r="A228" t="str">
            <v>도로건설과</v>
          </cell>
          <cell r="B228" t="str">
            <v>건설교통위원회</v>
          </cell>
          <cell r="C228" t="str">
            <v>건설본부</v>
          </cell>
        </row>
        <row r="229">
          <cell r="A229" t="str">
            <v>북부도로과</v>
          </cell>
          <cell r="B229" t="str">
            <v>건설교통위원회</v>
          </cell>
          <cell r="C229" t="str">
            <v>건설본부</v>
          </cell>
        </row>
        <row r="230">
          <cell r="A230" t="str">
            <v>건축시설과</v>
          </cell>
          <cell r="B230" t="str">
            <v>건설교통위원회</v>
          </cell>
          <cell r="C230" t="str">
            <v>건설본부</v>
          </cell>
        </row>
        <row r="231">
          <cell r="A231" t="str">
            <v>경기융합타운추진단</v>
          </cell>
          <cell r="B231" t="str">
            <v>건설교통위원회</v>
          </cell>
          <cell r="C231" t="str">
            <v>건설본부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14"/>
  <sheetViews>
    <sheetView workbookViewId="0">
      <selection activeCell="F18" sqref="F18"/>
    </sheetView>
  </sheetViews>
  <sheetFormatPr defaultColWidth="9" defaultRowHeight="24.95" customHeight="1"/>
  <cols>
    <col min="1" max="1" width="15.625" style="1" customWidth="1"/>
    <col min="2" max="2" width="13.625" style="1" customWidth="1"/>
    <col min="3" max="3" width="7.625" style="1" customWidth="1"/>
    <col min="4" max="4" width="13.625" style="1" customWidth="1"/>
    <col min="5" max="5" width="7.625" style="1" customWidth="1"/>
    <col min="6" max="6" width="13.625" style="1" customWidth="1"/>
    <col min="7" max="7" width="3.625" style="1" customWidth="1"/>
    <col min="8" max="8" width="15.625" style="1" customWidth="1"/>
    <col min="9" max="9" width="13.625" style="1" customWidth="1"/>
    <col min="10" max="10" width="7.625" style="1" customWidth="1"/>
    <col min="11" max="11" width="13.625" style="1" customWidth="1"/>
    <col min="12" max="12" width="7.625" style="1" customWidth="1"/>
    <col min="13" max="13" width="13.625" style="1" customWidth="1"/>
    <col min="14" max="16384" width="9" style="1"/>
  </cols>
  <sheetData>
    <row r="1" spans="1:13" ht="24.95" customHeight="1">
      <c r="A1" s="24" t="s">
        <v>763</v>
      </c>
      <c r="B1" s="15"/>
      <c r="C1" s="15"/>
      <c r="D1" s="15"/>
      <c r="E1" s="15"/>
      <c r="F1" s="15"/>
      <c r="H1" s="17" t="s">
        <v>364</v>
      </c>
      <c r="I1" s="16"/>
      <c r="J1" s="17" t="s">
        <v>383</v>
      </c>
      <c r="K1" s="7">
        <f>IFERROR(INDEX(#REF!,MATCH("*예비비*",#REF!,0)),0)</f>
        <v>0</v>
      </c>
      <c r="L1" s="17" t="s">
        <v>384</v>
      </c>
      <c r="M1" s="23">
        <f>I1+K1</f>
        <v>0</v>
      </c>
    </row>
    <row r="2" spans="1:13" ht="24.95" customHeight="1">
      <c r="M2" s="3" t="s">
        <v>381</v>
      </c>
    </row>
    <row r="3" spans="1:13" ht="24.95" customHeight="1">
      <c r="A3" s="140" t="s">
        <v>367</v>
      </c>
      <c r="B3" s="8" t="s">
        <v>380</v>
      </c>
      <c r="C3" s="9"/>
      <c r="D3" s="9"/>
      <c r="E3" s="9"/>
      <c r="F3" s="9"/>
      <c r="H3" s="140" t="s">
        <v>367</v>
      </c>
      <c r="I3" s="8" t="s">
        <v>382</v>
      </c>
      <c r="J3" s="9"/>
      <c r="K3" s="9"/>
      <c r="L3" s="9"/>
      <c r="M3" s="9"/>
    </row>
    <row r="4" spans="1:13" ht="24.95" customHeight="1">
      <c r="A4" s="140"/>
      <c r="B4" s="10" t="s">
        <v>368</v>
      </c>
      <c r="C4" s="10" t="s">
        <v>369</v>
      </c>
      <c r="D4" s="10" t="s">
        <v>370</v>
      </c>
      <c r="E4" s="10" t="s">
        <v>369</v>
      </c>
      <c r="F4" s="10" t="s">
        <v>371</v>
      </c>
      <c r="H4" s="140"/>
      <c r="I4" s="10" t="s">
        <v>368</v>
      </c>
      <c r="J4" s="10" t="s">
        <v>369</v>
      </c>
      <c r="K4" s="10" t="s">
        <v>370</v>
      </c>
      <c r="L4" s="10" t="s">
        <v>369</v>
      </c>
      <c r="M4" s="10" t="s">
        <v>371</v>
      </c>
    </row>
    <row r="5" spans="1:13" ht="24.95" customHeight="1">
      <c r="A5" s="11" t="s">
        <v>372</v>
      </c>
      <c r="B5" s="12" t="e">
        <f>SUM(B6:B14)/2</f>
        <v>#REF!</v>
      </c>
      <c r="C5" s="11" t="e">
        <f>IF(B5=SUM(#REF!),"OK","@@")</f>
        <v>#REF!</v>
      </c>
      <c r="D5" s="12" t="e">
        <f>SUM(D6:D14)/2</f>
        <v>#REF!</v>
      </c>
      <c r="E5" s="11" t="e">
        <f>IF(D5=(SUM(#REF!)+SUM(#REF!)),"OK","@@")</f>
        <v>#REF!</v>
      </c>
      <c r="F5" s="12"/>
      <c r="H5" s="11" t="s">
        <v>372</v>
      </c>
      <c r="I5" s="12" t="e">
        <f>SUM(I6:I14)/2</f>
        <v>#REF!</v>
      </c>
      <c r="J5" s="11" t="e">
        <f>IF(I5=SUM(#REF!),"OK","@@")</f>
        <v>#REF!</v>
      </c>
      <c r="K5" s="12" t="e">
        <f>SUM(K6:K14)/2</f>
        <v>#REF!</v>
      </c>
      <c r="L5" s="11" t="e">
        <f>IF(K5=(SUM(#REF!)+SUM(#REF!)),"OK","@@")</f>
        <v>#REF!</v>
      </c>
      <c r="M5" s="12"/>
    </row>
    <row r="6" spans="1:13" ht="24.95" customHeight="1">
      <c r="A6" s="13" t="s">
        <v>373</v>
      </c>
      <c r="B6" s="14" t="e">
        <f>SUM(B7:B8)</f>
        <v>#REF!</v>
      </c>
      <c r="C6" s="13" t="e">
        <f>IF(B6=#REF!,"OK","@@")</f>
        <v>#REF!</v>
      </c>
      <c r="D6" s="14" t="e">
        <f>SUM(D7:D8)</f>
        <v>#REF!</v>
      </c>
      <c r="E6" s="13" t="e">
        <f>IF(D6=#REF!+#REF!,"OK","@@")</f>
        <v>#REF!</v>
      </c>
      <c r="F6" s="14" t="e">
        <f>SUM(F7:F8)</f>
        <v>#REF!</v>
      </c>
      <c r="H6" s="13" t="s">
        <v>373</v>
      </c>
      <c r="I6" s="14" t="e">
        <f>SUM(I7:I8)</f>
        <v>#REF!</v>
      </c>
      <c r="J6" s="13" t="e">
        <f>IF(I6=#REF!,"OK","@@")</f>
        <v>#REF!</v>
      </c>
      <c r="K6" s="14" t="e">
        <f>SUM(K7:K8)</f>
        <v>#REF!</v>
      </c>
      <c r="L6" s="13" t="e">
        <f>IF(K6=(#REF!+#REF!),"OK","@@")</f>
        <v>#REF!</v>
      </c>
      <c r="M6" s="14" t="e">
        <f>SUM(M7:M8)</f>
        <v>#REF!</v>
      </c>
    </row>
    <row r="7" spans="1:13" ht="24.95" customHeight="1">
      <c r="A7" s="6" t="s">
        <v>374</v>
      </c>
      <c r="B7" s="7" t="e">
        <f>SUMIFS(#REF!,#REF!,"도비")</f>
        <v>#REF!</v>
      </c>
      <c r="C7" s="6"/>
      <c r="D7" s="7" t="e">
        <f>SUMIFS(#REF!,#REF!,"도비")+SUMIFS(#REF!,#REF!,"도비")</f>
        <v>#REF!</v>
      </c>
      <c r="E7" s="6"/>
      <c r="F7" s="7" t="e">
        <f>D7-B7</f>
        <v>#REF!</v>
      </c>
      <c r="H7" s="6" t="s">
        <v>374</v>
      </c>
      <c r="I7" s="7" t="e">
        <f>SUMIFS(#REF!,#REF!,"도비")</f>
        <v>#REF!</v>
      </c>
      <c r="J7" s="6"/>
      <c r="K7" s="7" t="e">
        <f>SUMIFS(#REF!,#REF!,"도비")+SUMIFS(#REF!,#REF!,"도비")</f>
        <v>#REF!</v>
      </c>
      <c r="L7" s="6"/>
      <c r="M7" s="7" t="e">
        <f>K7-I7</f>
        <v>#REF!</v>
      </c>
    </row>
    <row r="8" spans="1:13" ht="24.95" customHeight="1">
      <c r="A8" s="6" t="s">
        <v>375</v>
      </c>
      <c r="B8" s="7" t="e">
        <f>SUMIFS(#REF!,#REF!,"국비")+SUMIFS(#REF!,#REF!,"균특")+SUMIFS(#REF!,#REF!,"기금")+SUMIFS(#REF!,#REF!,"특교")+SUMIFS(#REF!,#REF!,"소교")</f>
        <v>#REF!</v>
      </c>
      <c r="C8" s="6"/>
      <c r="D8" s="7" t="e">
        <f>SUMIFS(#REF!,#REF!,"국비")+SUMIFS(#REF!,#REF!,"균특")+SUMIFS(#REF!,#REF!,"기금")+SUMIFS(#REF!,#REF!,"특교")+SUMIFS(#REF!,#REF!,"소교")+SUMIFS(#REF!,#REF!,"국비")+SUMIFS(#REF!,#REF!,"균특")+SUMIFS(#REF!,#REF!,"기금")+SUMIFS(#REF!,#REF!,"특교")+SUMIFS(#REF!,#REF!,"소교")</f>
        <v>#REF!</v>
      </c>
      <c r="E8" s="6"/>
      <c r="F8" s="7" t="e">
        <f>D8-B8</f>
        <v>#REF!</v>
      </c>
      <c r="H8" s="6" t="s">
        <v>375</v>
      </c>
      <c r="I8" s="7" t="e">
        <f>SUMIFS(#REF!,#REF!,"국비")+SUMIFS(#REF!,#REF!,"균특")+SUMIFS(#REF!,#REF!,"기금")+SUMIFS(#REF!,#REF!,"특교")+SUMIFS(#REF!,#REF!,"소교")</f>
        <v>#REF!</v>
      </c>
      <c r="J8" s="6"/>
      <c r="K8" s="7" t="e">
        <f>SUMIFS(#REF!,#REF!,"국비")+SUMIFS(#REF!,#REF!,"균특")+SUMIFS(#REF!,#REF!,"기금")+SUMIFS(#REF!,#REF!,"특교")+SUMIFS(#REF!,#REF!,"소교")+SUMIFS(#REF!,#REF!,"국비")+SUMIFS(#REF!,#REF!,"균특")+SUMIFS(#REF!,#REF!,"기금")+SUMIFS(#REF!,#REF!,"특교")+SUMIFS(#REF!,#REF!,"소교")</f>
        <v>#REF!</v>
      </c>
      <c r="L8" s="6"/>
      <c r="M8" s="7" t="e">
        <f>K8-I8</f>
        <v>#REF!</v>
      </c>
    </row>
    <row r="9" spans="1:13" ht="24.95" customHeight="1">
      <c r="A9" s="13" t="s">
        <v>376</v>
      </c>
      <c r="B9" s="14" t="e">
        <f>SUM(B10:B14)</f>
        <v>#REF!</v>
      </c>
      <c r="C9" s="13" t="e">
        <f>IF(B9=#REF!,"OK","@@")</f>
        <v>#REF!</v>
      </c>
      <c r="D9" s="14" t="e">
        <f>SUM(D10:D14)</f>
        <v>#REF!</v>
      </c>
      <c r="E9" s="13" t="e">
        <f>IF(D9=(#REF!+#REF!),"OK","@@")</f>
        <v>#REF!</v>
      </c>
      <c r="F9" s="14" t="e">
        <f>SUM(F10:F14)</f>
        <v>#REF!</v>
      </c>
      <c r="H9" s="13" t="s">
        <v>376</v>
      </c>
      <c r="I9" s="14" t="e">
        <f>SUM(I10:I14)</f>
        <v>#REF!</v>
      </c>
      <c r="J9" s="13" t="e">
        <f>IF(I9=#REF!,"OK","@@")</f>
        <v>#REF!</v>
      </c>
      <c r="K9" s="14" t="e">
        <f>SUM(K10:K14)</f>
        <v>#REF!</v>
      </c>
      <c r="L9" s="13" t="e">
        <f>IF(K9=(#REF!+#REF!),"OK","@@")</f>
        <v>#REF!</v>
      </c>
      <c r="M9" s="14" t="e">
        <f>SUM(M10:M14)</f>
        <v>#REF!</v>
      </c>
    </row>
    <row r="10" spans="1:13" ht="24.95" customHeight="1">
      <c r="A10" s="6" t="s">
        <v>377</v>
      </c>
      <c r="B10" s="7" t="e">
        <f>SUMIFS(#REF!,#REF!,'3추(검증)'!A10)</f>
        <v>#REF!</v>
      </c>
      <c r="C10" s="6"/>
      <c r="D10" s="7" t="e">
        <f>SUMIFS(#REF!,#REF!,'3추(검증)'!A10)+SUMIFS(#REF!,#REF!,'3추(검증)'!A10)</f>
        <v>#REF!</v>
      </c>
      <c r="E10" s="6"/>
      <c r="F10" s="7" t="e">
        <f>D10-B10</f>
        <v>#REF!</v>
      </c>
      <c r="H10" s="6" t="s">
        <v>377</v>
      </c>
      <c r="I10" s="7" t="e">
        <f>SUMIFS(#REF!,#REF!,'3추(검증)'!H10)</f>
        <v>#REF!</v>
      </c>
      <c r="J10" s="6"/>
      <c r="K10" s="7" t="e">
        <f>SUMIFS(#REF!,#REF!,'3추(검증)'!H10)+SUMIFS(#REF!,#REF!,'3추(검증)'!H10)</f>
        <v>#REF!</v>
      </c>
      <c r="L10" s="6"/>
      <c r="M10" s="7" t="e">
        <f>K10-I10</f>
        <v>#REF!</v>
      </c>
    </row>
    <row r="11" spans="1:13" ht="24.95" customHeight="1">
      <c r="A11" s="6" t="s">
        <v>654</v>
      </c>
      <c r="B11" s="7" t="e">
        <f>SUMIFS(#REF!,#REF!,'3추(검증)'!A11)</f>
        <v>#REF!</v>
      </c>
      <c r="C11" s="6"/>
      <c r="D11" s="7" t="e">
        <f>SUMIFS(#REF!,#REF!,'3추(검증)'!A11)+SUMIFS(#REF!,#REF!,'3추(검증)'!A11)</f>
        <v>#REF!</v>
      </c>
      <c r="E11" s="6"/>
      <c r="F11" s="7" t="e">
        <f>D11-B11</f>
        <v>#REF!</v>
      </c>
      <c r="H11" s="6" t="s">
        <v>654</v>
      </c>
      <c r="I11" s="7" t="e">
        <f>SUMIFS(#REF!,#REF!,'3추(검증)'!H11)</f>
        <v>#REF!</v>
      </c>
      <c r="J11" s="6"/>
      <c r="K11" s="7" t="e">
        <f>SUMIFS(#REF!,#REF!,'3추(검증)'!H11)+SUMIFS(#REF!,#REF!,'3추(검증)'!H11)</f>
        <v>#REF!</v>
      </c>
      <c r="L11" s="6"/>
      <c r="M11" s="7" t="e">
        <f>K11-I11</f>
        <v>#REF!</v>
      </c>
    </row>
    <row r="12" spans="1:13" ht="24.95" customHeight="1">
      <c r="A12" s="6" t="s">
        <v>378</v>
      </c>
      <c r="B12" s="7" t="e">
        <f>SUMIFS(#REF!,#REF!,'3추(검증)'!A12)</f>
        <v>#REF!</v>
      </c>
      <c r="C12" s="6"/>
      <c r="D12" s="7" t="e">
        <f>SUMIFS(#REF!,#REF!,'3추(검증)'!A12)+SUMIFS(#REF!,#REF!,'3추(검증)'!A12)</f>
        <v>#REF!</v>
      </c>
      <c r="E12" s="6"/>
      <c r="F12" s="7" t="e">
        <f>D12-B12</f>
        <v>#REF!</v>
      </c>
      <c r="H12" s="6" t="s">
        <v>378</v>
      </c>
      <c r="I12" s="7" t="e">
        <f>SUMIFS(#REF!,#REF!,'3추(검증)'!H12)</f>
        <v>#REF!</v>
      </c>
      <c r="J12" s="6"/>
      <c r="K12" s="7" t="e">
        <f>SUMIFS(#REF!,#REF!,'3추(검증)'!H12)+SUMIFS(#REF!,#REF!,'3추(검증)'!H12)</f>
        <v>#REF!</v>
      </c>
      <c r="L12" s="6"/>
      <c r="M12" s="7" t="e">
        <f>K12-I12</f>
        <v>#REF!</v>
      </c>
    </row>
    <row r="13" spans="1:13" ht="24.95" customHeight="1">
      <c r="A13" s="6" t="s">
        <v>379</v>
      </c>
      <c r="B13" s="7" t="e">
        <f>SUMIFS(#REF!,#REF!,'3추(검증)'!A13)</f>
        <v>#REF!</v>
      </c>
      <c r="C13" s="6"/>
      <c r="D13" s="7" t="e">
        <f>SUMIFS(#REF!,#REF!,'3추(검증)'!A13)+SUMIFS(#REF!,#REF!,'3추(검증)'!A13)</f>
        <v>#REF!</v>
      </c>
      <c r="E13" s="6"/>
      <c r="F13" s="7" t="e">
        <f>D13-B13</f>
        <v>#REF!</v>
      </c>
      <c r="H13" s="6" t="s">
        <v>379</v>
      </c>
      <c r="I13" s="7" t="e">
        <f>SUMIFS(#REF!,#REF!,'3추(검증)'!H13)</f>
        <v>#REF!</v>
      </c>
      <c r="J13" s="6"/>
      <c r="K13" s="7" t="e">
        <f>SUMIFS(#REF!,#REF!,'3추(검증)'!H13)+SUMIFS(#REF!,#REF!,'3추(검증)'!H13)</f>
        <v>#REF!</v>
      </c>
      <c r="L13" s="6"/>
      <c r="M13" s="7" t="e">
        <f>K13-I13</f>
        <v>#REF!</v>
      </c>
    </row>
    <row r="14" spans="1:13" s="18" customFormat="1" ht="24.95" customHeight="1">
      <c r="A14" s="6" t="s">
        <v>751</v>
      </c>
      <c r="B14" s="7" t="e">
        <f>SUMIFS(#REF!,#REF!,'3추(검증)'!A14)</f>
        <v>#REF!</v>
      </c>
      <c r="C14" s="6"/>
      <c r="D14" s="7" t="e">
        <f>SUMIFS(#REF!,#REF!,'3추(검증)'!A14)+SUMIFS(#REF!,#REF!,'3추(검증)'!A14)</f>
        <v>#REF!</v>
      </c>
      <c r="E14" s="6"/>
      <c r="F14" s="7" t="e">
        <f>D14-B14</f>
        <v>#REF!</v>
      </c>
      <c r="H14" s="6" t="s">
        <v>751</v>
      </c>
      <c r="I14" s="7" t="e">
        <f>SUMIFS(#REF!,#REF!,'3추(검증)'!H14)</f>
        <v>#REF!</v>
      </c>
      <c r="J14" s="6"/>
      <c r="K14" s="7" t="e">
        <f>SUMIFS(#REF!,#REF!,'3추(검증)'!H14)+SUMIFS(#REF!,#REF!,'3추(검증)'!H14)</f>
        <v>#REF!</v>
      </c>
      <c r="L14" s="6"/>
      <c r="M14" s="7" t="e">
        <f>K14-I14</f>
        <v>#REF!</v>
      </c>
    </row>
  </sheetData>
  <mergeCells count="2">
    <mergeCell ref="A3:A4"/>
    <mergeCell ref="H3:H4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88" fitToHeight="0" orientation="landscape" r:id="rId1"/>
  <ignoredErrors>
    <ignoredError sqref="C6:C8 E7:E8 K6 J7 L7 J8 L8 J5 M5 M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abSelected="1" topLeftCell="B1" zoomScale="70" zoomScaleNormal="70" workbookViewId="0">
      <selection activeCell="G10" sqref="G10"/>
    </sheetView>
  </sheetViews>
  <sheetFormatPr defaultRowHeight="52.5" customHeight="1"/>
  <cols>
    <col min="1" max="1" width="7.25" style="18" hidden="1" customWidth="1"/>
    <col min="2" max="2" width="13.125" style="18" customWidth="1"/>
    <col min="3" max="4" width="9" style="18"/>
    <col min="5" max="5" width="42" style="18" customWidth="1"/>
    <col min="6" max="6" width="0" style="18" hidden="1" customWidth="1"/>
    <col min="7" max="7" width="13.375" style="18" customWidth="1"/>
    <col min="8" max="10" width="13.375" style="18" hidden="1" customWidth="1"/>
    <col min="11" max="12" width="13.375" style="18" customWidth="1"/>
    <col min="13" max="13" width="15.75" style="18" customWidth="1"/>
    <col min="14" max="14" width="18.75" style="18" customWidth="1"/>
    <col min="15" max="15" width="0" style="116" hidden="1" customWidth="1"/>
    <col min="16" max="20" width="0" style="18" hidden="1" customWidth="1"/>
    <col min="21" max="21" width="18.375" style="18" hidden="1" customWidth="1"/>
    <col min="22" max="23" width="9" style="18"/>
    <col min="24" max="24" width="15.5" style="18" hidden="1" customWidth="1"/>
    <col min="25" max="25" width="9" style="18"/>
    <col min="26" max="26" width="22" style="18" customWidth="1"/>
    <col min="27" max="16384" width="9" style="18"/>
  </cols>
  <sheetData>
    <row r="1" spans="1:26" ht="52.5" customHeight="1" thickBot="1">
      <c r="A1" s="141" t="s">
        <v>806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6" ht="38.25" customHeight="1">
      <c r="A2" s="154" t="s">
        <v>417</v>
      </c>
      <c r="B2" s="156" t="s">
        <v>355</v>
      </c>
      <c r="C2" s="156" t="s">
        <v>356</v>
      </c>
      <c r="D2" s="156" t="s">
        <v>357</v>
      </c>
      <c r="E2" s="145" t="s">
        <v>764</v>
      </c>
      <c r="F2" s="145" t="s">
        <v>765</v>
      </c>
      <c r="G2" s="147" t="s">
        <v>428</v>
      </c>
      <c r="H2" s="149" t="s">
        <v>746</v>
      </c>
      <c r="I2" s="150"/>
      <c r="J2" s="149" t="s">
        <v>747</v>
      </c>
      <c r="K2" s="149" t="s">
        <v>748</v>
      </c>
      <c r="L2" s="150"/>
      <c r="M2" s="152" t="s">
        <v>749</v>
      </c>
      <c r="N2" s="143" t="s">
        <v>807</v>
      </c>
      <c r="O2" s="161" t="s">
        <v>808</v>
      </c>
    </row>
    <row r="3" spans="1:26" ht="38.25" customHeight="1" thickBot="1">
      <c r="A3" s="155"/>
      <c r="B3" s="157"/>
      <c r="C3" s="157"/>
      <c r="D3" s="157"/>
      <c r="E3" s="146"/>
      <c r="F3" s="146"/>
      <c r="G3" s="148"/>
      <c r="H3" s="97" t="s">
        <v>358</v>
      </c>
      <c r="I3" s="97" t="s">
        <v>359</v>
      </c>
      <c r="J3" s="151"/>
      <c r="K3" s="97" t="s">
        <v>358</v>
      </c>
      <c r="L3" s="97" t="s">
        <v>359</v>
      </c>
      <c r="M3" s="153"/>
      <c r="N3" s="144"/>
      <c r="O3" s="162"/>
    </row>
    <row r="4" spans="1:26" ht="41.25" customHeight="1">
      <c r="A4" s="104"/>
      <c r="B4" s="100" t="s">
        <v>362</v>
      </c>
      <c r="C4" s="93" t="s">
        <v>427</v>
      </c>
      <c r="D4" s="93"/>
      <c r="E4" s="94" t="s">
        <v>427</v>
      </c>
      <c r="F4" s="95"/>
      <c r="G4" s="96">
        <f>G5+G23</f>
        <v>5217600</v>
      </c>
      <c r="H4" s="96">
        <f t="shared" ref="G4:N4" si="0">SUBTOTAL(9,H5:H22)</f>
        <v>-3701240</v>
      </c>
      <c r="I4" s="96">
        <f t="shared" si="0"/>
        <v>0</v>
      </c>
      <c r="J4" s="96">
        <f t="shared" si="0"/>
        <v>791360</v>
      </c>
      <c r="K4" s="96">
        <f>K5+K23</f>
        <v>-134000</v>
      </c>
      <c r="L4" s="96">
        <f>L5+L23</f>
        <v>486000</v>
      </c>
      <c r="M4" s="101">
        <f>M5+M23</f>
        <v>5569600</v>
      </c>
      <c r="N4" s="115">
        <f>N5+N23</f>
        <v>1395360</v>
      </c>
      <c r="O4" s="117"/>
      <c r="X4" s="98">
        <f>M4-N4</f>
        <v>4174240</v>
      </c>
    </row>
    <row r="5" spans="1:26" ht="41.25" customHeight="1">
      <c r="A5" s="170" t="s">
        <v>363</v>
      </c>
      <c r="B5" s="165"/>
      <c r="C5" s="165"/>
      <c r="D5" s="165"/>
      <c r="E5" s="166"/>
      <c r="F5" s="120"/>
      <c r="G5" s="121">
        <f t="shared" ref="G5:N5" si="1">SUBTOTAL(9,G6:G22)</f>
        <v>4492600</v>
      </c>
      <c r="H5" s="121">
        <f t="shared" si="1"/>
        <v>-3701240</v>
      </c>
      <c r="I5" s="121">
        <f t="shared" si="1"/>
        <v>0</v>
      </c>
      <c r="J5" s="121">
        <f t="shared" si="1"/>
        <v>791360</v>
      </c>
      <c r="K5" s="121">
        <f t="shared" si="1"/>
        <v>-134000</v>
      </c>
      <c r="L5" s="121">
        <f t="shared" si="1"/>
        <v>486000</v>
      </c>
      <c r="M5" s="122">
        <f t="shared" si="1"/>
        <v>4844600</v>
      </c>
      <c r="N5" s="123">
        <f t="shared" si="1"/>
        <v>791360</v>
      </c>
      <c r="O5" s="117"/>
      <c r="U5" s="98"/>
      <c r="X5" s="98">
        <f>G4-N4</f>
        <v>3822240</v>
      </c>
      <c r="Z5" s="98"/>
    </row>
    <row r="6" spans="1:26" ht="41.25" customHeight="1">
      <c r="A6" s="108">
        <f>COUNTA($C$5:C6)-COUNTBLANK($C$5:C6)+1</f>
        <v>1</v>
      </c>
      <c r="B6" s="109" t="str">
        <f>IF(D6="","",VLOOKUP(D6,[1]구분표!$A$3:$C$500,2,))</f>
        <v>안전행정위원회</v>
      </c>
      <c r="C6" s="110" t="str">
        <f>IF(D6="","",VLOOKUP(D6,구분표!$A$3:$C$500,3,))</f>
        <v>공정국</v>
      </c>
      <c r="D6" s="110" t="s">
        <v>752</v>
      </c>
      <c r="E6" s="111" t="s">
        <v>777</v>
      </c>
      <c r="F6" s="84" t="s">
        <v>797</v>
      </c>
      <c r="G6" s="112">
        <v>50000</v>
      </c>
      <c r="H6" s="113">
        <v>-50000</v>
      </c>
      <c r="I6" s="113"/>
      <c r="J6" s="112">
        <f t="shared" ref="J6:J22" si="2">G6+H6+I6</f>
        <v>0</v>
      </c>
      <c r="K6" s="113"/>
      <c r="L6" s="112"/>
      <c r="M6" s="114">
        <f t="shared" ref="M6:M22" si="3">G6+K6+L6</f>
        <v>50000</v>
      </c>
      <c r="N6" s="99">
        <f t="shared" ref="N6:N22" si="4">J6</f>
        <v>0</v>
      </c>
      <c r="O6" s="118">
        <v>4</v>
      </c>
      <c r="X6" s="98">
        <f>N4-G4</f>
        <v>-3822240</v>
      </c>
      <c r="Z6" s="98"/>
    </row>
    <row r="7" spans="1:26" ht="41.25" customHeight="1">
      <c r="A7" s="105">
        <f>COUNTA($C$5:C7)-COUNTBLANK($C$5:C7)+1</f>
        <v>2</v>
      </c>
      <c r="B7" s="102" t="str">
        <f>IF(D7="","",VLOOKUP(D7,[1]구분표!$A$3:$C$500,2,))</f>
        <v>안전행정위원회</v>
      </c>
      <c r="C7" s="82" t="str">
        <f>IF(D7="","",VLOOKUP(D7,구분표!$A$3:$C$500,3,))</f>
        <v>인권담당관</v>
      </c>
      <c r="D7" s="82" t="s">
        <v>778</v>
      </c>
      <c r="E7" s="83" t="s">
        <v>792</v>
      </c>
      <c r="F7" s="87" t="s">
        <v>801</v>
      </c>
      <c r="G7" s="85">
        <v>4000</v>
      </c>
      <c r="H7" s="86">
        <v>-4000</v>
      </c>
      <c r="I7" s="86"/>
      <c r="J7" s="85">
        <f t="shared" si="2"/>
        <v>0</v>
      </c>
      <c r="K7" s="86"/>
      <c r="L7" s="86"/>
      <c r="M7" s="103">
        <f t="shared" si="3"/>
        <v>4000</v>
      </c>
      <c r="N7" s="99">
        <f t="shared" si="4"/>
        <v>0</v>
      </c>
      <c r="O7" s="118">
        <v>11</v>
      </c>
    </row>
    <row r="8" spans="1:26" ht="41.25" customHeight="1">
      <c r="A8" s="105">
        <f>COUNTA($C$5:C8)-COUNTBLANK($C$5:C8)+1</f>
        <v>3</v>
      </c>
      <c r="B8" s="102" t="str">
        <f>IF(D8="","",VLOOKUP(D8,[1]구분표!$A$3:$C$500,2,))</f>
        <v>안전행정위원회</v>
      </c>
      <c r="C8" s="82" t="str">
        <f>IF(D8="","",VLOOKUP(D8,구분표!$A$3:$C$500,3,))</f>
        <v>인권담당관</v>
      </c>
      <c r="D8" s="82" t="s">
        <v>778</v>
      </c>
      <c r="E8" s="83" t="s">
        <v>793</v>
      </c>
      <c r="F8" s="87" t="s">
        <v>802</v>
      </c>
      <c r="G8" s="85">
        <v>6000</v>
      </c>
      <c r="H8" s="86">
        <v>-6000</v>
      </c>
      <c r="I8" s="86"/>
      <c r="J8" s="85">
        <f t="shared" si="2"/>
        <v>0</v>
      </c>
      <c r="K8" s="86"/>
      <c r="L8" s="86"/>
      <c r="M8" s="103">
        <f t="shared" si="3"/>
        <v>6000</v>
      </c>
      <c r="N8" s="99">
        <f t="shared" si="4"/>
        <v>0</v>
      </c>
      <c r="O8" s="118">
        <v>12</v>
      </c>
    </row>
    <row r="9" spans="1:26" ht="41.25" customHeight="1">
      <c r="A9" s="105">
        <f>COUNTA($C$5:C9)-COUNTBLANK($C$5:C9)+1</f>
        <v>4</v>
      </c>
      <c r="B9" s="102" t="str">
        <f>IF(D9="","",VLOOKUP(D9,[1]구분표!$A$3:$C$500,2,))</f>
        <v>안전행정위원회</v>
      </c>
      <c r="C9" s="82" t="s">
        <v>776</v>
      </c>
      <c r="D9" s="82" t="s">
        <v>750</v>
      </c>
      <c r="E9" s="83" t="s">
        <v>779</v>
      </c>
      <c r="F9" s="87" t="s">
        <v>800</v>
      </c>
      <c r="G9" s="85">
        <v>936000</v>
      </c>
      <c r="H9" s="86">
        <v>-246000</v>
      </c>
      <c r="I9" s="86"/>
      <c r="J9" s="85">
        <f t="shared" si="2"/>
        <v>690000</v>
      </c>
      <c r="K9" s="86">
        <v>-134000</v>
      </c>
      <c r="L9" s="86"/>
      <c r="M9" s="103">
        <f t="shared" si="3"/>
        <v>802000</v>
      </c>
      <c r="N9" s="99">
        <f t="shared" si="4"/>
        <v>690000</v>
      </c>
      <c r="O9" s="118">
        <v>13</v>
      </c>
    </row>
    <row r="10" spans="1:26" ht="41.25" customHeight="1">
      <c r="A10" s="105">
        <f>COUNTA($C$5:C10)-COUNTBLANK($C$5:C10)+1</f>
        <v>5</v>
      </c>
      <c r="B10" s="102" t="str">
        <f>IF(D10="","",VLOOKUP(D10,[1]구분표!$A$3:$C$500,2,))</f>
        <v>안전행정위원회</v>
      </c>
      <c r="C10" s="82" t="str">
        <f>IF(D10="","",VLOOKUP(D10,구분표!$A$3:$C$500,3,))</f>
        <v>자치행정국</v>
      </c>
      <c r="D10" s="82" t="s">
        <v>761</v>
      </c>
      <c r="E10" s="89" t="s">
        <v>780</v>
      </c>
      <c r="F10" s="87" t="s">
        <v>798</v>
      </c>
      <c r="G10" s="90">
        <v>273600</v>
      </c>
      <c r="H10" s="86">
        <v>-273600</v>
      </c>
      <c r="I10" s="86"/>
      <c r="J10" s="85">
        <f t="shared" si="2"/>
        <v>0</v>
      </c>
      <c r="K10" s="86"/>
      <c r="L10" s="85"/>
      <c r="M10" s="103">
        <f t="shared" si="3"/>
        <v>273600</v>
      </c>
      <c r="N10" s="99">
        <f t="shared" si="4"/>
        <v>0</v>
      </c>
      <c r="O10" s="118">
        <v>15</v>
      </c>
    </row>
    <row r="11" spans="1:26" ht="41.25" customHeight="1">
      <c r="A11" s="105">
        <f>COUNTA($C$5:C11)-COUNTBLANK($C$5:C11)+1</f>
        <v>6</v>
      </c>
      <c r="B11" s="102" t="str">
        <f>IF(D11="","",VLOOKUP(D11,[1]구분표!$A$3:$C$500,2,))</f>
        <v>안전행정위원회</v>
      </c>
      <c r="C11" s="82" t="str">
        <f>IF(D11="","",VLOOKUP(D11,구분표!$A$3:$C$500,3,))</f>
        <v>자치행정국</v>
      </c>
      <c r="D11" s="82" t="s">
        <v>761</v>
      </c>
      <c r="E11" s="89" t="s">
        <v>781</v>
      </c>
      <c r="F11" s="87" t="s">
        <v>799</v>
      </c>
      <c r="G11" s="90">
        <v>25000</v>
      </c>
      <c r="H11" s="86">
        <v>-25000</v>
      </c>
      <c r="I11" s="86"/>
      <c r="J11" s="85">
        <f t="shared" si="2"/>
        <v>0</v>
      </c>
      <c r="K11" s="86"/>
      <c r="L11" s="85"/>
      <c r="M11" s="103">
        <f t="shared" si="3"/>
        <v>25000</v>
      </c>
      <c r="N11" s="99">
        <f t="shared" si="4"/>
        <v>0</v>
      </c>
      <c r="O11" s="118">
        <v>16</v>
      </c>
    </row>
    <row r="12" spans="1:26" ht="41.25" customHeight="1">
      <c r="A12" s="105">
        <f>COUNTA($C$5:C12)-COUNTBLANK($C$5:C12)+1</f>
        <v>7</v>
      </c>
      <c r="B12" s="102" t="str">
        <f>IF(D12="","",VLOOKUP(D12,[1]구분표!$A$3:$C$500,2,))</f>
        <v>안전행정위원회</v>
      </c>
      <c r="C12" s="82" t="str">
        <f>IF(D12="","",VLOOKUP(D12,구분표!$A$3:$C$500,3,))</f>
        <v>자치행정국</v>
      </c>
      <c r="D12" s="82" t="s">
        <v>761</v>
      </c>
      <c r="E12" s="89" t="s">
        <v>782</v>
      </c>
      <c r="F12" s="87" t="s">
        <v>799</v>
      </c>
      <c r="G12" s="90">
        <v>50000</v>
      </c>
      <c r="H12" s="86">
        <v>-50000</v>
      </c>
      <c r="I12" s="86"/>
      <c r="J12" s="85">
        <f t="shared" si="2"/>
        <v>0</v>
      </c>
      <c r="K12" s="86"/>
      <c r="L12" s="85"/>
      <c r="M12" s="103">
        <f t="shared" si="3"/>
        <v>50000</v>
      </c>
      <c r="N12" s="99">
        <f t="shared" si="4"/>
        <v>0</v>
      </c>
      <c r="O12" s="118">
        <v>17</v>
      </c>
    </row>
    <row r="13" spans="1:26" ht="41.25" customHeight="1">
      <c r="A13" s="105">
        <f>COUNTA($C$5:C13)-COUNTBLANK($C$5:C13)+1</f>
        <v>8</v>
      </c>
      <c r="B13" s="102" t="str">
        <f>IF(D13="","",VLOOKUP(D13,[1]구분표!$A$3:$C$500,2,))</f>
        <v>안전행정위원회</v>
      </c>
      <c r="C13" s="82" t="str">
        <f>IF(D13="","",VLOOKUP(D13,구분표!$A$3:$C$500,3,))</f>
        <v>자치행정국</v>
      </c>
      <c r="D13" s="82" t="s">
        <v>761</v>
      </c>
      <c r="E13" s="89" t="s">
        <v>783</v>
      </c>
      <c r="F13" s="87" t="s">
        <v>799</v>
      </c>
      <c r="G13" s="90">
        <v>50000</v>
      </c>
      <c r="H13" s="86">
        <v>-50000</v>
      </c>
      <c r="I13" s="86"/>
      <c r="J13" s="85">
        <f t="shared" si="2"/>
        <v>0</v>
      </c>
      <c r="K13" s="86"/>
      <c r="L13" s="85"/>
      <c r="M13" s="103">
        <f t="shared" si="3"/>
        <v>50000</v>
      </c>
      <c r="N13" s="99">
        <f t="shared" si="4"/>
        <v>0</v>
      </c>
      <c r="O13" s="118">
        <v>18</v>
      </c>
    </row>
    <row r="14" spans="1:26" ht="41.25" customHeight="1">
      <c r="A14" s="105">
        <f>COUNTA($C$5:C14)-COUNTBLANK($C$5:C14)+1</f>
        <v>9</v>
      </c>
      <c r="B14" s="102" t="str">
        <f>IF(D14="","",VLOOKUP(D14,[1]구분표!$A$3:$C$500,2,))</f>
        <v>안전행정위원회</v>
      </c>
      <c r="C14" s="82" t="str">
        <f>IF(D14="","",VLOOKUP(D14,구분표!$A$3:$C$500,3,))</f>
        <v>자치행정국</v>
      </c>
      <c r="D14" s="82" t="s">
        <v>761</v>
      </c>
      <c r="E14" s="89" t="s">
        <v>784</v>
      </c>
      <c r="F14" s="87" t="s">
        <v>799</v>
      </c>
      <c r="G14" s="90">
        <v>50000</v>
      </c>
      <c r="H14" s="86">
        <v>-28640</v>
      </c>
      <c r="I14" s="86"/>
      <c r="J14" s="85">
        <f t="shared" si="2"/>
        <v>21360</v>
      </c>
      <c r="K14" s="86"/>
      <c r="L14" s="85"/>
      <c r="M14" s="103">
        <f t="shared" si="3"/>
        <v>50000</v>
      </c>
      <c r="N14" s="99">
        <f t="shared" si="4"/>
        <v>21360</v>
      </c>
      <c r="O14" s="118">
        <v>19</v>
      </c>
    </row>
    <row r="15" spans="1:26" ht="41.25" customHeight="1">
      <c r="A15" s="105">
        <f>COUNTA($C$5:C15)-COUNTBLANK($C$5:C15)+1</f>
        <v>10</v>
      </c>
      <c r="B15" s="102" t="str">
        <f>IF(D15="","",VLOOKUP(D15,[1]구분표!$A$3:$C$500,2,))</f>
        <v>안전행정위원회</v>
      </c>
      <c r="C15" s="82" t="str">
        <f>IF(D15="","",VLOOKUP(D15,구분표!$A$3:$C$500,3,))</f>
        <v>자치행정국</v>
      </c>
      <c r="D15" s="82" t="s">
        <v>761</v>
      </c>
      <c r="E15" s="89" t="s">
        <v>803</v>
      </c>
      <c r="F15" s="88"/>
      <c r="G15" s="90"/>
      <c r="H15" s="86"/>
      <c r="I15" s="86"/>
      <c r="J15" s="85">
        <f t="shared" si="2"/>
        <v>0</v>
      </c>
      <c r="K15" s="85"/>
      <c r="L15" s="85">
        <v>116000</v>
      </c>
      <c r="M15" s="103">
        <f t="shared" si="3"/>
        <v>116000</v>
      </c>
      <c r="N15" s="99">
        <f t="shared" si="4"/>
        <v>0</v>
      </c>
      <c r="O15" s="118">
        <v>20</v>
      </c>
    </row>
    <row r="16" spans="1:26" ht="41.25" customHeight="1">
      <c r="A16" s="105">
        <f>COUNTA($C$5:C16)-COUNTBLANK($C$5:C16)+1</f>
        <v>11</v>
      </c>
      <c r="B16" s="102" t="str">
        <f>IF(D16="","",VLOOKUP(D16,[1]구분표!$A$3:$C$500,2,))</f>
        <v>안전행정위원회</v>
      </c>
      <c r="C16" s="82" t="str">
        <f>IF(D16="","",VLOOKUP(D16,구분표!$A$3:$C$500,3,))</f>
        <v>자치행정국</v>
      </c>
      <c r="D16" s="82" t="s">
        <v>761</v>
      </c>
      <c r="E16" s="89" t="s">
        <v>804</v>
      </c>
      <c r="F16" s="88"/>
      <c r="G16" s="90"/>
      <c r="H16" s="86"/>
      <c r="I16" s="86"/>
      <c r="J16" s="85">
        <f t="shared" si="2"/>
        <v>0</v>
      </c>
      <c r="K16" s="85"/>
      <c r="L16" s="85">
        <v>250000</v>
      </c>
      <c r="M16" s="103">
        <f t="shared" si="3"/>
        <v>250000</v>
      </c>
      <c r="N16" s="99">
        <f t="shared" si="4"/>
        <v>0</v>
      </c>
      <c r="O16" s="118">
        <v>21</v>
      </c>
    </row>
    <row r="17" spans="1:15" ht="41.25" customHeight="1">
      <c r="A17" s="105">
        <f>COUNTA($C$5:C17)-COUNTBLANK($C$5:C17)+1</f>
        <v>12</v>
      </c>
      <c r="B17" s="102" t="str">
        <f>IF(D17="","",VLOOKUP(D17,[1]구분표!$A$3:$C$500,2,))</f>
        <v>안전행정위원회</v>
      </c>
      <c r="C17" s="82" t="str">
        <f>IF(D17="","",VLOOKUP(D17,구분표!$A$3:$C$500,3,))</f>
        <v>자치행정국</v>
      </c>
      <c r="D17" s="82" t="s">
        <v>761</v>
      </c>
      <c r="E17" s="89" t="s">
        <v>805</v>
      </c>
      <c r="F17" s="87"/>
      <c r="G17" s="90"/>
      <c r="H17" s="86"/>
      <c r="I17" s="86"/>
      <c r="J17" s="85">
        <f t="shared" si="2"/>
        <v>0</v>
      </c>
      <c r="K17" s="85"/>
      <c r="L17" s="85">
        <v>120000</v>
      </c>
      <c r="M17" s="103">
        <f t="shared" si="3"/>
        <v>120000</v>
      </c>
      <c r="N17" s="99">
        <f t="shared" si="4"/>
        <v>0</v>
      </c>
      <c r="O17" s="118">
        <v>22</v>
      </c>
    </row>
    <row r="18" spans="1:15" ht="41.25" customHeight="1">
      <c r="A18" s="105">
        <f>COUNTA($C$5:C18)-COUNTBLANK($C$5:C18)+1</f>
        <v>13</v>
      </c>
      <c r="B18" s="102" t="str">
        <f>IF(D18="","",VLOOKUP(D18,[1]구분표!$A$3:$C$500,2,))</f>
        <v>안전행정위원회</v>
      </c>
      <c r="C18" s="82" t="str">
        <f>IF(D18="","",VLOOKUP(D18,구분표!$A$3:$C$500,3,))</f>
        <v>자치행정국</v>
      </c>
      <c r="D18" s="82" t="s">
        <v>785</v>
      </c>
      <c r="E18" s="83" t="s">
        <v>786</v>
      </c>
      <c r="F18" s="87" t="s">
        <v>794</v>
      </c>
      <c r="G18" s="85">
        <v>120000</v>
      </c>
      <c r="H18" s="86">
        <v>-60000</v>
      </c>
      <c r="I18" s="86"/>
      <c r="J18" s="85">
        <f t="shared" si="2"/>
        <v>60000</v>
      </c>
      <c r="K18" s="86"/>
      <c r="L18" s="85"/>
      <c r="M18" s="103">
        <f t="shared" si="3"/>
        <v>120000</v>
      </c>
      <c r="N18" s="99">
        <f t="shared" si="4"/>
        <v>60000</v>
      </c>
      <c r="O18" s="118">
        <v>25</v>
      </c>
    </row>
    <row r="19" spans="1:15" ht="41.25" customHeight="1">
      <c r="A19" s="105">
        <f>COUNTA($C$5:C19)-COUNTBLANK($C$5:C19)+1</f>
        <v>14</v>
      </c>
      <c r="B19" s="102" t="str">
        <f>IF(D19="","",VLOOKUP(D19,[1]구분표!$A$3:$C$500,2,))</f>
        <v>안전행정위원회</v>
      </c>
      <c r="C19" s="82" t="str">
        <f>IF(D19="","",VLOOKUP(D19,구분표!$A$3:$C$500,3,))</f>
        <v>자치행정국</v>
      </c>
      <c r="D19" s="82" t="s">
        <v>785</v>
      </c>
      <c r="E19" s="83" t="s">
        <v>787</v>
      </c>
      <c r="F19" s="87" t="s">
        <v>794</v>
      </c>
      <c r="G19" s="85">
        <v>6000</v>
      </c>
      <c r="H19" s="86">
        <v>-6000</v>
      </c>
      <c r="I19" s="86"/>
      <c r="J19" s="85">
        <f t="shared" si="2"/>
        <v>0</v>
      </c>
      <c r="K19" s="86"/>
      <c r="L19" s="85"/>
      <c r="M19" s="103">
        <f t="shared" si="3"/>
        <v>6000</v>
      </c>
      <c r="N19" s="99">
        <f t="shared" si="4"/>
        <v>0</v>
      </c>
      <c r="O19" s="118">
        <v>26</v>
      </c>
    </row>
    <row r="20" spans="1:15" ht="41.25" customHeight="1">
      <c r="A20" s="105">
        <f>COUNTA($C$5:C20)-COUNTBLANK($C$5:C20)+1</f>
        <v>15</v>
      </c>
      <c r="B20" s="102" t="str">
        <f>IF(D20="","",VLOOKUP(D20,[1]구분표!$A$3:$C$500,2,))</f>
        <v>안전행정위원회</v>
      </c>
      <c r="C20" s="82" t="str">
        <f>IF(D20="","",VLOOKUP(D20,구분표!$A$3:$C$500,3,))</f>
        <v>자치행정국</v>
      </c>
      <c r="D20" s="82" t="s">
        <v>785</v>
      </c>
      <c r="E20" s="83" t="s">
        <v>788</v>
      </c>
      <c r="F20" s="87" t="s">
        <v>796</v>
      </c>
      <c r="G20" s="85">
        <v>6000</v>
      </c>
      <c r="H20" s="86">
        <v>-6000</v>
      </c>
      <c r="I20" s="86"/>
      <c r="J20" s="85">
        <f t="shared" si="2"/>
        <v>0</v>
      </c>
      <c r="K20" s="86"/>
      <c r="L20" s="85"/>
      <c r="M20" s="103">
        <f t="shared" si="3"/>
        <v>6000</v>
      </c>
      <c r="N20" s="99">
        <f t="shared" si="4"/>
        <v>0</v>
      </c>
      <c r="O20" s="118">
        <v>27</v>
      </c>
    </row>
    <row r="21" spans="1:15" ht="41.25" customHeight="1">
      <c r="A21" s="105">
        <f>COUNTA($C$5:C21)-COUNTBLANK($C$5:C21)+1</f>
        <v>16</v>
      </c>
      <c r="B21" s="102" t="str">
        <f>IF(D21="","",VLOOKUP(D21,[1]구분표!$A$3:$C$500,2,))</f>
        <v>안전행정위원회</v>
      </c>
      <c r="C21" s="82" t="str">
        <f>IF(D21="","",VLOOKUP(D21,구분표!$A$3:$C$500,3,))</f>
        <v>자치행정국</v>
      </c>
      <c r="D21" s="82" t="s">
        <v>789</v>
      </c>
      <c r="E21" s="91" t="s">
        <v>790</v>
      </c>
      <c r="F21" s="87" t="s">
        <v>794</v>
      </c>
      <c r="G21" s="92">
        <v>30000</v>
      </c>
      <c r="H21" s="86">
        <v>-10000</v>
      </c>
      <c r="I21" s="86"/>
      <c r="J21" s="85">
        <f t="shared" si="2"/>
        <v>20000</v>
      </c>
      <c r="K21" s="86"/>
      <c r="L21" s="85"/>
      <c r="M21" s="103">
        <f t="shared" si="3"/>
        <v>30000</v>
      </c>
      <c r="N21" s="99">
        <f t="shared" si="4"/>
        <v>20000</v>
      </c>
      <c r="O21" s="118">
        <v>28</v>
      </c>
    </row>
    <row r="22" spans="1:15" ht="41.25" customHeight="1" thickBot="1">
      <c r="A22" s="106">
        <f>COUNTA($C$5:C22)-COUNTBLANK($C$5:C22)+1</f>
        <v>17</v>
      </c>
      <c r="B22" s="134" t="str">
        <f>IF(D22="","",VLOOKUP(D22,[1]구분표!$A$3:$C$500,2,))</f>
        <v>안전행정위원회</v>
      </c>
      <c r="C22" s="128" t="str">
        <f>IF(D22="","",VLOOKUP(D22,구분표!$A$3:$C$500,3,))</f>
        <v>자치행정국</v>
      </c>
      <c r="D22" s="128" t="s">
        <v>789</v>
      </c>
      <c r="E22" s="136" t="s">
        <v>791</v>
      </c>
      <c r="F22" s="135" t="s">
        <v>795</v>
      </c>
      <c r="G22" s="131">
        <v>2886000</v>
      </c>
      <c r="H22" s="126">
        <v>-2886000</v>
      </c>
      <c r="I22" s="126"/>
      <c r="J22" s="124">
        <f t="shared" si="2"/>
        <v>0</v>
      </c>
      <c r="K22" s="126"/>
      <c r="L22" s="124"/>
      <c r="M22" s="132">
        <f t="shared" si="3"/>
        <v>2886000</v>
      </c>
      <c r="N22" s="127">
        <f t="shared" si="4"/>
        <v>0</v>
      </c>
      <c r="O22" s="119">
        <v>29</v>
      </c>
    </row>
    <row r="23" spans="1:15" ht="41.25" customHeight="1">
      <c r="B23" s="167" t="s">
        <v>809</v>
      </c>
      <c r="C23" s="168"/>
      <c r="D23" s="168"/>
      <c r="E23" s="169"/>
      <c r="F23" s="129"/>
      <c r="G23" s="158">
        <f t="shared" ref="G23" si="5">SUBTOTAL(9,G24:G40)</f>
        <v>725000</v>
      </c>
      <c r="H23" s="125">
        <f t="shared" ref="H23:O23" si="6">SUBTOTAL(9,H24:H52)</f>
        <v>0</v>
      </c>
      <c r="I23" s="125">
        <f t="shared" si="6"/>
        <v>0</v>
      </c>
      <c r="J23" s="125">
        <f t="shared" si="6"/>
        <v>0</v>
      </c>
      <c r="K23" s="158">
        <f t="shared" ref="K23:N23" si="7">SUBTOTAL(9,K24:K40)</f>
        <v>0</v>
      </c>
      <c r="L23" s="158">
        <f t="shared" si="7"/>
        <v>0</v>
      </c>
      <c r="M23" s="159">
        <f t="shared" si="7"/>
        <v>725000</v>
      </c>
      <c r="N23" s="163">
        <f t="shared" si="7"/>
        <v>604000</v>
      </c>
      <c r="O23" s="137">
        <f t="shared" si="6"/>
        <v>0</v>
      </c>
    </row>
    <row r="24" spans="1:15" ht="41.25" customHeight="1" thickBot="1">
      <c r="B24" s="139" t="s">
        <v>685</v>
      </c>
      <c r="C24" s="107" t="s">
        <v>338</v>
      </c>
      <c r="D24" s="107" t="s">
        <v>340</v>
      </c>
      <c r="E24" s="138" t="s">
        <v>810</v>
      </c>
      <c r="F24" s="133"/>
      <c r="G24" s="130">
        <v>725000</v>
      </c>
      <c r="H24" s="133"/>
      <c r="I24" s="133"/>
      <c r="J24" s="133"/>
      <c r="K24" s="133">
        <v>0</v>
      </c>
      <c r="L24" s="133">
        <v>0</v>
      </c>
      <c r="M24" s="160">
        <v>725000</v>
      </c>
      <c r="N24" s="164">
        <v>604000</v>
      </c>
    </row>
  </sheetData>
  <autoFilter ref="A5:U22">
    <filterColumn colId="1" showButton="0"/>
    <filterColumn colId="2" showButton="0"/>
    <sortState ref="A6:U70">
      <sortCondition ref="O5:O70"/>
    </sortState>
  </autoFilter>
  <mergeCells count="16">
    <mergeCell ref="B23:E23"/>
    <mergeCell ref="A5:E5"/>
    <mergeCell ref="O2:O3"/>
    <mergeCell ref="A1:N1"/>
    <mergeCell ref="N2:N3"/>
    <mergeCell ref="F2:F3"/>
    <mergeCell ref="G2:G3"/>
    <mergeCell ref="H2:I2"/>
    <mergeCell ref="J2:J3"/>
    <mergeCell ref="K2:L2"/>
    <mergeCell ref="M2:M3"/>
    <mergeCell ref="A2:A3"/>
    <mergeCell ref="B2:B3"/>
    <mergeCell ref="C2:C3"/>
    <mergeCell ref="D2:D3"/>
    <mergeCell ref="E2:E3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14"/>
  <sheetViews>
    <sheetView workbookViewId="0">
      <selection activeCell="I21" sqref="I21"/>
    </sheetView>
  </sheetViews>
  <sheetFormatPr defaultColWidth="9" defaultRowHeight="24.95" customHeight="1"/>
  <cols>
    <col min="1" max="1" width="15.625" style="18" customWidth="1"/>
    <col min="2" max="2" width="13.625" style="18" customWidth="1"/>
    <col min="3" max="3" width="7.625" style="18" customWidth="1"/>
    <col min="4" max="4" width="13.625" style="18" customWidth="1"/>
    <col min="5" max="5" width="7.625" style="18" customWidth="1"/>
    <col min="6" max="6" width="13.625" style="18" customWidth="1"/>
    <col min="7" max="7" width="3.625" style="18" customWidth="1"/>
    <col min="8" max="8" width="15.625" style="18" customWidth="1"/>
    <col min="9" max="9" width="13.625" style="18" customWidth="1"/>
    <col min="10" max="10" width="7.625" style="18" customWidth="1"/>
    <col min="11" max="11" width="13.625" style="18" customWidth="1"/>
    <col min="12" max="12" width="7.625" style="18" customWidth="1"/>
    <col min="13" max="13" width="13.625" style="18" customWidth="1"/>
    <col min="14" max="16384" width="9" style="18"/>
  </cols>
  <sheetData>
    <row r="1" spans="1:13" ht="24.95" customHeight="1">
      <c r="A1" s="24" t="s">
        <v>762</v>
      </c>
      <c r="B1" s="15"/>
      <c r="C1" s="15"/>
      <c r="D1" s="15"/>
      <c r="E1" s="15"/>
      <c r="F1" s="15"/>
      <c r="H1" s="17" t="s">
        <v>364</v>
      </c>
      <c r="I1" s="16"/>
      <c r="J1" s="17" t="s">
        <v>383</v>
      </c>
      <c r="K1" s="7">
        <f>IFERROR(INDEX(#REF!,MATCH("*예비비*",Sheet1!E4:E22,0)),0)</f>
        <v>0</v>
      </c>
      <c r="L1" s="17" t="s">
        <v>384</v>
      </c>
      <c r="M1" s="23">
        <f>I1+K1</f>
        <v>0</v>
      </c>
    </row>
    <row r="2" spans="1:13" ht="24.95" customHeight="1">
      <c r="M2" s="3" t="s">
        <v>360</v>
      </c>
    </row>
    <row r="3" spans="1:13" ht="24.95" customHeight="1">
      <c r="A3" s="140" t="s">
        <v>367</v>
      </c>
      <c r="B3" s="8" t="s">
        <v>380</v>
      </c>
      <c r="C3" s="9"/>
      <c r="D3" s="9"/>
      <c r="E3" s="9"/>
      <c r="F3" s="9"/>
      <c r="H3" s="140" t="s">
        <v>367</v>
      </c>
      <c r="I3" s="8" t="s">
        <v>382</v>
      </c>
      <c r="J3" s="9"/>
      <c r="K3" s="9"/>
      <c r="L3" s="9"/>
      <c r="M3" s="9"/>
    </row>
    <row r="4" spans="1:13" ht="24.95" customHeight="1">
      <c r="A4" s="140"/>
      <c r="B4" s="25" t="s">
        <v>365</v>
      </c>
      <c r="C4" s="25" t="s">
        <v>361</v>
      </c>
      <c r="D4" s="25" t="s">
        <v>366</v>
      </c>
      <c r="E4" s="25" t="s">
        <v>361</v>
      </c>
      <c r="F4" s="25" t="s">
        <v>371</v>
      </c>
      <c r="H4" s="140"/>
      <c r="I4" s="25" t="s">
        <v>365</v>
      </c>
      <c r="J4" s="25" t="s">
        <v>361</v>
      </c>
      <c r="K4" s="25" t="s">
        <v>366</v>
      </c>
      <c r="L4" s="25" t="s">
        <v>361</v>
      </c>
      <c r="M4" s="25" t="s">
        <v>371</v>
      </c>
    </row>
    <row r="5" spans="1:13" ht="24.95" customHeight="1">
      <c r="A5" s="11" t="s">
        <v>372</v>
      </c>
      <c r="B5" s="12" t="e">
        <f>SUM(B6:B14)/2</f>
        <v>#REF!</v>
      </c>
      <c r="C5" s="11" t="e">
        <f>IF(B5=SUM(#REF!),"OK","@@")</f>
        <v>#REF!</v>
      </c>
      <c r="D5" s="12" t="e">
        <f>SUM(D6:D14)/2</f>
        <v>#REF!</v>
      </c>
      <c r="E5" s="11" t="e">
        <f>IF(D5=(SUM(Sheet1!H4:I4)+SUM(#REF!)),"OK","@@")</f>
        <v>#REF!</v>
      </c>
      <c r="F5" s="12"/>
      <c r="H5" s="11" t="s">
        <v>372</v>
      </c>
      <c r="I5" s="12" t="e">
        <f>SUM(I6:I14)/2</f>
        <v>#REF!</v>
      </c>
      <c r="J5" s="11" t="e">
        <f>IF(I5=SUM(#REF!),"OK","@@")</f>
        <v>#REF!</v>
      </c>
      <c r="K5" s="12" t="e">
        <f>SUM(K6:K14)/2</f>
        <v>#REF!</v>
      </c>
      <c r="L5" s="11" t="e">
        <f>IF(K5=(SUM(Sheet1!K4:L4)+SUM(#REF!)),"OK","@@")</f>
        <v>#REF!</v>
      </c>
      <c r="M5" s="12"/>
    </row>
    <row r="6" spans="1:13" ht="24.95" customHeight="1">
      <c r="A6" s="13" t="s">
        <v>373</v>
      </c>
      <c r="B6" s="14" t="e">
        <f>SUM(B7:B8)</f>
        <v>#REF!</v>
      </c>
      <c r="C6" s="13" t="e">
        <f>IF(B6=#REF!,"OK","@@")</f>
        <v>#REF!</v>
      </c>
      <c r="D6" s="14" t="e">
        <f>SUM(D7:D8)</f>
        <v>#REF!</v>
      </c>
      <c r="E6" s="13" t="e">
        <f>IF(D6=#REF!+#REF!,"OK","@@")</f>
        <v>#REF!</v>
      </c>
      <c r="F6" s="14" t="e">
        <f>SUM(F7:F8)</f>
        <v>#REF!</v>
      </c>
      <c r="H6" s="13" t="s">
        <v>373</v>
      </c>
      <c r="I6" s="14" t="e">
        <f>SUM(I7:I8)</f>
        <v>#REF!</v>
      </c>
      <c r="J6" s="13" t="e">
        <f>IF(I6=#REF!,"OK","@@")</f>
        <v>#REF!</v>
      </c>
      <c r="K6" s="14" t="e">
        <f>SUM(K7:K8)</f>
        <v>#REF!</v>
      </c>
      <c r="L6" s="13" t="e">
        <f>IF(K6=(#REF!+#REF!),"OK","@@")</f>
        <v>#REF!</v>
      </c>
      <c r="M6" s="14" t="e">
        <f>SUM(M7:M8)</f>
        <v>#REF!</v>
      </c>
    </row>
    <row r="7" spans="1:13" ht="24.95" customHeight="1">
      <c r="A7" s="6" t="s">
        <v>374</v>
      </c>
      <c r="B7" s="7" t="e">
        <f>SUMIFS(#REF!,#REF!,"도비")</f>
        <v>#REF!</v>
      </c>
      <c r="C7" s="6"/>
      <c r="D7" s="7" t="e">
        <f>SUMIFS(#REF!,#REF!,"도비")+SUMIFS(#REF!,#REF!,"도비")</f>
        <v>#REF!</v>
      </c>
      <c r="E7" s="6"/>
      <c r="F7" s="7" t="e">
        <f>D7-B7</f>
        <v>#REF!</v>
      </c>
      <c r="H7" s="6" t="s">
        <v>374</v>
      </c>
      <c r="I7" s="7" t="e">
        <f>SUMIFS(#REF!,#REF!,"도비")</f>
        <v>#REF!</v>
      </c>
      <c r="J7" s="6"/>
      <c r="K7" s="7" t="e">
        <f>SUMIFS(#REF!,#REF!,"도비")+SUMIFS(#REF!,#REF!,"도비")</f>
        <v>#REF!</v>
      </c>
      <c r="L7" s="6"/>
      <c r="M7" s="7" t="e">
        <f>K7-I7</f>
        <v>#REF!</v>
      </c>
    </row>
    <row r="8" spans="1:13" ht="24.95" customHeight="1">
      <c r="A8" s="6" t="s">
        <v>375</v>
      </c>
      <c r="B8" s="7" t="e">
        <f>SUMIFS(#REF!,#REF!,"국비")+SUMIFS(#REF!,#REF!,"균특")+SUMIFS(#REF!,#REF!,"기금")+SUMIFS(#REF!,#REF!,"특교")+SUMIFS(#REF!,#REF!,"소교")</f>
        <v>#REF!</v>
      </c>
      <c r="C8" s="6"/>
      <c r="D8" s="7" t="e">
        <f>SUMIFS(#REF!,#REF!,"국비")+SUMIFS(#REF!,#REF!,"균특")+SUMIFS(#REF!,#REF!,"기금")+SUMIFS(#REF!,#REF!,"특교")+SUMIFS(#REF!,#REF!,"소교")+SUMIFS(#REF!,#REF!,"국비")+SUMIFS(#REF!,#REF!,"균특")+SUMIFS(#REF!,#REF!,"기금")+SUMIFS(#REF!,#REF!,"특교")+SUMIFS(#REF!,#REF!,"소교")</f>
        <v>#REF!</v>
      </c>
      <c r="E8" s="6"/>
      <c r="F8" s="7" t="e">
        <f>D8-B8</f>
        <v>#REF!</v>
      </c>
      <c r="H8" s="6" t="s">
        <v>375</v>
      </c>
      <c r="I8" s="7" t="e">
        <f>SUMIFS(#REF!,#REF!,"국비")+SUMIFS(#REF!,#REF!,"균특")+SUMIFS(#REF!,#REF!,"기금")+SUMIFS(#REF!,#REF!,"특교")+SUMIFS(#REF!,#REF!,"소교")</f>
        <v>#REF!</v>
      </c>
      <c r="J8" s="6"/>
      <c r="K8" s="7" t="e">
        <f>SUMIFS(#REF!,#REF!,"국비")+SUMIFS(#REF!,#REF!,"균특")+SUMIFS(#REF!,#REF!,"기금")+SUMIFS(#REF!,#REF!,"특교")+SUMIFS(#REF!,#REF!,"소교")+SUMIFS(#REF!,#REF!,"국비")+SUMIFS(#REF!,#REF!,"균특")+SUMIFS(#REF!,#REF!,"기금")+SUMIFS(#REF!,#REF!,"특교")+SUMIFS(#REF!,#REF!,"소교")</f>
        <v>#REF!</v>
      </c>
      <c r="L8" s="6"/>
      <c r="M8" s="7" t="e">
        <f>K8-I8</f>
        <v>#REF!</v>
      </c>
    </row>
    <row r="9" spans="1:13" ht="24.95" customHeight="1">
      <c r="A9" s="13" t="s">
        <v>376</v>
      </c>
      <c r="B9" s="14" t="e">
        <f>SUM(B10:B14)</f>
        <v>#REF!</v>
      </c>
      <c r="C9" s="13" t="e">
        <f>IF(B9=#REF!,"OK","@@")</f>
        <v>#REF!</v>
      </c>
      <c r="D9" s="14" t="e">
        <f>SUM(D10:D14)</f>
        <v>#REF!</v>
      </c>
      <c r="E9" s="13" t="e">
        <f>IF(D9=(#REF!+#REF!),"OK","@@")</f>
        <v>#REF!</v>
      </c>
      <c r="F9" s="14" t="e">
        <f>SUM(F10:F14)</f>
        <v>#REF!</v>
      </c>
      <c r="H9" s="13" t="s">
        <v>376</v>
      </c>
      <c r="I9" s="14" t="e">
        <f>SUM(I10:I14)</f>
        <v>#REF!</v>
      </c>
      <c r="J9" s="13" t="e">
        <f>IF(I9=#REF!,"OK","@@")</f>
        <v>#REF!</v>
      </c>
      <c r="K9" s="14" t="e">
        <f>SUM(K10:K14)</f>
        <v>#REF!</v>
      </c>
      <c r="L9" s="13" t="e">
        <f>IF(K9=(#REF!+#REF!),"OK","@@")</f>
        <v>#REF!</v>
      </c>
      <c r="M9" s="14" t="e">
        <f>SUM(M10:M14)</f>
        <v>#REF!</v>
      </c>
    </row>
    <row r="10" spans="1:13" ht="24.95" customHeight="1">
      <c r="A10" s="6" t="s">
        <v>377</v>
      </c>
      <c r="B10" s="7" t="e">
        <f>SUMIFS(#REF!,#REF!,'본(검증)'!A10)</f>
        <v>#REF!</v>
      </c>
      <c r="C10" s="6"/>
      <c r="D10" s="7" t="e">
        <f>SUMIFS(#REF!,#REF!,'본(검증)'!A10)+SUMIFS(#REF!,#REF!,'본(검증)'!A10)</f>
        <v>#REF!</v>
      </c>
      <c r="E10" s="6"/>
      <c r="F10" s="7" t="e">
        <f>D10-B10</f>
        <v>#REF!</v>
      </c>
      <c r="H10" s="6" t="s">
        <v>377</v>
      </c>
      <c r="I10" s="7" t="e">
        <f>SUMIFS(#REF!,#REF!,'본(검증)'!H10)</f>
        <v>#REF!</v>
      </c>
      <c r="J10" s="6"/>
      <c r="K10" s="7" t="e">
        <f>SUMIFS(#REF!,#REF!,'본(검증)'!H10)+SUMIFS(#REF!,#REF!,'본(검증)'!H10)</f>
        <v>#REF!</v>
      </c>
      <c r="L10" s="6"/>
      <c r="M10" s="7" t="e">
        <f>K10-I10</f>
        <v>#REF!</v>
      </c>
    </row>
    <row r="11" spans="1:13" ht="24.95" customHeight="1">
      <c r="A11" s="6" t="s">
        <v>654</v>
      </c>
      <c r="B11" s="7" t="e">
        <f>SUMIFS(#REF!,#REF!,'본(검증)'!A11)</f>
        <v>#REF!</v>
      </c>
      <c r="C11" s="6"/>
      <c r="D11" s="7" t="e">
        <f>SUMIFS(#REF!,#REF!,'본(검증)'!A11)+SUMIFS(#REF!,#REF!,'본(검증)'!A11)</f>
        <v>#REF!</v>
      </c>
      <c r="E11" s="6"/>
      <c r="F11" s="7" t="e">
        <f>D11-B11</f>
        <v>#REF!</v>
      </c>
      <c r="H11" s="6" t="s">
        <v>654</v>
      </c>
      <c r="I11" s="7" t="e">
        <f>SUMIFS(#REF!,#REF!,'본(검증)'!H11)</f>
        <v>#REF!</v>
      </c>
      <c r="J11" s="6"/>
      <c r="K11" s="7" t="e">
        <f>SUMIFS(#REF!,#REF!,'본(검증)'!H11)+SUMIFS(#REF!,#REF!,'본(검증)'!H11)</f>
        <v>#REF!</v>
      </c>
      <c r="L11" s="6"/>
      <c r="M11" s="7" t="e">
        <f>K11-I11</f>
        <v>#REF!</v>
      </c>
    </row>
    <row r="12" spans="1:13" ht="24.95" customHeight="1">
      <c r="A12" s="6" t="s">
        <v>378</v>
      </c>
      <c r="B12" s="7" t="e">
        <f>SUMIFS(#REF!,#REF!,'본(검증)'!A12)</f>
        <v>#REF!</v>
      </c>
      <c r="C12" s="6"/>
      <c r="D12" s="7" t="e">
        <f>SUMIFS(#REF!,#REF!,'본(검증)'!A12)+SUMIFS(#REF!,#REF!,'본(검증)'!A12)</f>
        <v>#REF!</v>
      </c>
      <c r="E12" s="6"/>
      <c r="F12" s="7" t="e">
        <f>D12-B12</f>
        <v>#REF!</v>
      </c>
      <c r="H12" s="6" t="s">
        <v>378</v>
      </c>
      <c r="I12" s="7" t="e">
        <f>SUMIFS(#REF!,#REF!,'본(검증)'!H12)</f>
        <v>#REF!</v>
      </c>
      <c r="J12" s="6"/>
      <c r="K12" s="7" t="e">
        <f>SUMIFS(#REF!,#REF!,'본(검증)'!H12)+SUMIFS(#REF!,#REF!,'본(검증)'!H12)</f>
        <v>#REF!</v>
      </c>
      <c r="L12" s="6"/>
      <c r="M12" s="7" t="e">
        <f>K12-I12</f>
        <v>#REF!</v>
      </c>
    </row>
    <row r="13" spans="1:13" ht="24.95" customHeight="1">
      <c r="A13" s="6" t="s">
        <v>379</v>
      </c>
      <c r="B13" s="7" t="e">
        <f>SUMIFS(#REF!,#REF!,'본(검증)'!A13)</f>
        <v>#REF!</v>
      </c>
      <c r="C13" s="6"/>
      <c r="D13" s="7" t="e">
        <f>SUMIFS(#REF!,#REF!,'본(검증)'!A13)+SUMIFS(#REF!,#REF!,'본(검증)'!A13)</f>
        <v>#REF!</v>
      </c>
      <c r="E13" s="6"/>
      <c r="F13" s="7" t="e">
        <f>D13-B13</f>
        <v>#REF!</v>
      </c>
      <c r="H13" s="6" t="s">
        <v>379</v>
      </c>
      <c r="I13" s="7" t="e">
        <f>SUMIFS(#REF!,#REF!,'본(검증)'!H13)</f>
        <v>#REF!</v>
      </c>
      <c r="J13" s="6"/>
      <c r="K13" s="7" t="e">
        <f>SUMIFS(#REF!,#REF!,'본(검증)'!H13)+SUMIFS(#REF!,#REF!,'본(검증)'!H13)</f>
        <v>#REF!</v>
      </c>
      <c r="L13" s="6"/>
      <c r="M13" s="7" t="e">
        <f>K13-I13</f>
        <v>#REF!</v>
      </c>
    </row>
    <row r="14" spans="1:13" ht="24.95" customHeight="1">
      <c r="A14" s="6" t="s">
        <v>751</v>
      </c>
      <c r="B14" s="7" t="e">
        <f>SUMIFS(#REF!,#REF!,'본(검증)'!A14)</f>
        <v>#REF!</v>
      </c>
      <c r="C14" s="6"/>
      <c r="D14" s="7" t="e">
        <f>SUMIFS(#REF!,#REF!,'본(검증)'!A14)+SUMIFS(#REF!,#REF!,'본(검증)'!A14)</f>
        <v>#REF!</v>
      </c>
      <c r="E14" s="6"/>
      <c r="F14" s="7" t="e">
        <f>D14-B14</f>
        <v>#REF!</v>
      </c>
      <c r="H14" s="6" t="s">
        <v>751</v>
      </c>
      <c r="I14" s="7" t="e">
        <f>SUMIFS(#REF!,#REF!,'본(검증)'!H14)</f>
        <v>#REF!</v>
      </c>
      <c r="J14" s="6"/>
      <c r="K14" s="7" t="e">
        <f>SUMIFS(#REF!,#REF!,'본(검증)'!H14)+SUMIFS(#REF!,#REF!,'본(검증)'!H14)</f>
        <v>#REF!</v>
      </c>
      <c r="L14" s="6"/>
      <c r="M14" s="7" t="e">
        <f>K14-I14</f>
        <v>#REF!</v>
      </c>
    </row>
  </sheetData>
  <mergeCells count="2">
    <mergeCell ref="A3:A4"/>
    <mergeCell ref="H3:H4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5"/>
  <sheetViews>
    <sheetView zoomScale="85" zoomScaleNormal="85" workbookViewId="0">
      <pane ySplit="2" topLeftCell="A53" activePane="bottomLeft" state="frozen"/>
      <selection pane="bottomLeft" activeCell="A70" sqref="A70"/>
    </sheetView>
  </sheetViews>
  <sheetFormatPr defaultRowHeight="16.5"/>
  <cols>
    <col min="1" max="3" width="20.625" customWidth="1"/>
    <col min="5" max="7" width="20.625" customWidth="1"/>
  </cols>
  <sheetData>
    <row r="2" spans="1:9" ht="20.100000000000001" customHeight="1">
      <c r="A2" s="2" t="s">
        <v>1</v>
      </c>
      <c r="B2" s="2" t="s">
        <v>2</v>
      </c>
      <c r="C2" s="2" t="s">
        <v>0</v>
      </c>
      <c r="D2" s="18"/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</row>
    <row r="3" spans="1:9">
      <c r="A3" s="27" t="s">
        <v>15</v>
      </c>
      <c r="B3" s="28" t="s">
        <v>5</v>
      </c>
      <c r="C3" s="26" t="s">
        <v>16</v>
      </c>
      <c r="D3" s="18"/>
      <c r="E3" s="26" t="s">
        <v>16</v>
      </c>
      <c r="F3" s="27" t="s">
        <v>15</v>
      </c>
      <c r="G3" s="28" t="s">
        <v>5</v>
      </c>
      <c r="H3" s="19" t="s">
        <v>7</v>
      </c>
      <c r="I3" s="19" t="s">
        <v>472</v>
      </c>
    </row>
    <row r="4" spans="1:9">
      <c r="A4" s="30" t="s">
        <v>18</v>
      </c>
      <c r="B4" s="31" t="s">
        <v>5</v>
      </c>
      <c r="C4" s="29" t="s">
        <v>16</v>
      </c>
      <c r="D4" s="18"/>
      <c r="E4" s="29" t="s">
        <v>16</v>
      </c>
      <c r="F4" s="30" t="s">
        <v>18</v>
      </c>
      <c r="G4" s="31" t="s">
        <v>5</v>
      </c>
      <c r="H4" s="19" t="s">
        <v>9</v>
      </c>
      <c r="I4" s="19" t="s">
        <v>473</v>
      </c>
    </row>
    <row r="5" spans="1:9">
      <c r="A5" s="27" t="s">
        <v>385</v>
      </c>
      <c r="B5" s="28" t="s">
        <v>5</v>
      </c>
      <c r="C5" s="26" t="s">
        <v>434</v>
      </c>
      <c r="D5" s="18"/>
      <c r="E5" s="26" t="s">
        <v>434</v>
      </c>
      <c r="F5" s="27" t="s">
        <v>385</v>
      </c>
      <c r="G5" s="28" t="s">
        <v>5</v>
      </c>
      <c r="H5" s="19" t="s">
        <v>10</v>
      </c>
      <c r="I5" s="19" t="s">
        <v>474</v>
      </c>
    </row>
    <row r="6" spans="1:9">
      <c r="A6" s="30" t="s">
        <v>386</v>
      </c>
      <c r="B6" s="31" t="s">
        <v>5</v>
      </c>
      <c r="C6" s="32" t="s">
        <v>434</v>
      </c>
      <c r="D6" s="18"/>
      <c r="E6" s="32" t="s">
        <v>434</v>
      </c>
      <c r="F6" s="30" t="s">
        <v>386</v>
      </c>
      <c r="G6" s="31" t="s">
        <v>5</v>
      </c>
      <c r="H6" s="19" t="s">
        <v>12</v>
      </c>
      <c r="I6" s="19" t="s">
        <v>475</v>
      </c>
    </row>
    <row r="7" spans="1:9">
      <c r="A7" s="27" t="s">
        <v>25</v>
      </c>
      <c r="B7" s="28" t="s">
        <v>26</v>
      </c>
      <c r="C7" s="26" t="s">
        <v>27</v>
      </c>
      <c r="D7" s="18"/>
      <c r="E7" s="26" t="s">
        <v>27</v>
      </c>
      <c r="F7" s="27" t="s">
        <v>25</v>
      </c>
      <c r="G7" s="28" t="s">
        <v>26</v>
      </c>
      <c r="H7" s="19" t="s">
        <v>14</v>
      </c>
      <c r="I7" s="19" t="s">
        <v>476</v>
      </c>
    </row>
    <row r="8" spans="1:9">
      <c r="A8" s="34" t="s">
        <v>29</v>
      </c>
      <c r="B8" s="35" t="s">
        <v>26</v>
      </c>
      <c r="C8" s="33" t="s">
        <v>27</v>
      </c>
      <c r="D8" s="18"/>
      <c r="E8" s="33" t="s">
        <v>27</v>
      </c>
      <c r="F8" s="34" t="s">
        <v>29</v>
      </c>
      <c r="G8" s="35" t="s">
        <v>26</v>
      </c>
      <c r="H8" s="19" t="s">
        <v>17</v>
      </c>
      <c r="I8" s="19" t="s">
        <v>477</v>
      </c>
    </row>
    <row r="9" spans="1:9">
      <c r="A9" s="34" t="s">
        <v>31</v>
      </c>
      <c r="B9" s="35" t="s">
        <v>26</v>
      </c>
      <c r="C9" s="33" t="s">
        <v>27</v>
      </c>
      <c r="D9" s="18"/>
      <c r="E9" s="33" t="s">
        <v>27</v>
      </c>
      <c r="F9" s="34" t="s">
        <v>31</v>
      </c>
      <c r="G9" s="35" t="s">
        <v>26</v>
      </c>
      <c r="H9" s="19" t="s">
        <v>19</v>
      </c>
      <c r="I9" s="19" t="s">
        <v>478</v>
      </c>
    </row>
    <row r="10" spans="1:9">
      <c r="A10" s="30" t="s">
        <v>33</v>
      </c>
      <c r="B10" s="31" t="s">
        <v>26</v>
      </c>
      <c r="C10" s="29" t="s">
        <v>27</v>
      </c>
      <c r="D10" s="18"/>
      <c r="E10" s="29" t="s">
        <v>27</v>
      </c>
      <c r="F10" s="30" t="s">
        <v>33</v>
      </c>
      <c r="G10" s="31" t="s">
        <v>26</v>
      </c>
      <c r="H10" s="19" t="s">
        <v>20</v>
      </c>
      <c r="I10" s="19" t="s">
        <v>479</v>
      </c>
    </row>
    <row r="11" spans="1:9">
      <c r="A11" s="27" t="s">
        <v>35</v>
      </c>
      <c r="B11" s="28" t="s">
        <v>26</v>
      </c>
      <c r="C11" s="26" t="s">
        <v>36</v>
      </c>
      <c r="D11" s="18"/>
      <c r="E11" s="26" t="s">
        <v>36</v>
      </c>
      <c r="F11" s="27" t="s">
        <v>35</v>
      </c>
      <c r="G11" s="28" t="s">
        <v>26</v>
      </c>
      <c r="H11" s="19" t="s">
        <v>21</v>
      </c>
      <c r="I11" s="19" t="s">
        <v>480</v>
      </c>
    </row>
    <row r="12" spans="1:9">
      <c r="A12" s="34" t="s">
        <v>655</v>
      </c>
      <c r="B12" s="35" t="s">
        <v>26</v>
      </c>
      <c r="C12" s="33" t="s">
        <v>36</v>
      </c>
      <c r="D12" s="18"/>
      <c r="E12" s="33" t="s">
        <v>36</v>
      </c>
      <c r="F12" s="34" t="s">
        <v>655</v>
      </c>
      <c r="G12" s="35" t="s">
        <v>26</v>
      </c>
      <c r="H12" s="19" t="s">
        <v>22</v>
      </c>
      <c r="I12" s="19" t="s">
        <v>481</v>
      </c>
    </row>
    <row r="13" spans="1:9">
      <c r="A13" s="34" t="s">
        <v>39</v>
      </c>
      <c r="B13" s="35" t="s">
        <v>26</v>
      </c>
      <c r="C13" s="33" t="s">
        <v>36</v>
      </c>
      <c r="D13" s="18"/>
      <c r="E13" s="33" t="s">
        <v>36</v>
      </c>
      <c r="F13" s="34" t="s">
        <v>39</v>
      </c>
      <c r="G13" s="35" t="s">
        <v>26</v>
      </c>
      <c r="H13" s="19" t="s">
        <v>23</v>
      </c>
      <c r="I13" s="19" t="s">
        <v>482</v>
      </c>
    </row>
    <row r="14" spans="1:9">
      <c r="A14" s="34" t="s">
        <v>656</v>
      </c>
      <c r="B14" s="35" t="s">
        <v>26</v>
      </c>
      <c r="C14" s="33" t="s">
        <v>36</v>
      </c>
      <c r="D14" s="18"/>
      <c r="E14" s="33" t="s">
        <v>36</v>
      </c>
      <c r="F14" s="34" t="s">
        <v>656</v>
      </c>
      <c r="G14" s="35" t="s">
        <v>26</v>
      </c>
      <c r="H14" s="19" t="s">
        <v>24</v>
      </c>
      <c r="I14" s="19" t="s">
        <v>483</v>
      </c>
    </row>
    <row r="15" spans="1:9">
      <c r="A15" s="34" t="s">
        <v>657</v>
      </c>
      <c r="B15" s="35" t="s">
        <v>26</v>
      </c>
      <c r="C15" s="33" t="s">
        <v>36</v>
      </c>
      <c r="D15" s="18"/>
      <c r="E15" s="33" t="s">
        <v>36</v>
      </c>
      <c r="F15" s="34" t="s">
        <v>657</v>
      </c>
      <c r="G15" s="35" t="s">
        <v>26</v>
      </c>
      <c r="H15" s="19" t="s">
        <v>28</v>
      </c>
      <c r="I15" s="19" t="s">
        <v>484</v>
      </c>
    </row>
    <row r="16" spans="1:9">
      <c r="A16" s="34" t="s">
        <v>42</v>
      </c>
      <c r="B16" s="35" t="s">
        <v>26</v>
      </c>
      <c r="C16" s="33" t="s">
        <v>36</v>
      </c>
      <c r="D16" s="18"/>
      <c r="E16" s="33" t="s">
        <v>36</v>
      </c>
      <c r="F16" s="34" t="s">
        <v>42</v>
      </c>
      <c r="G16" s="35" t="s">
        <v>26</v>
      </c>
      <c r="H16" s="19" t="s">
        <v>30</v>
      </c>
      <c r="I16" s="19" t="s">
        <v>485</v>
      </c>
    </row>
    <row r="17" spans="1:9">
      <c r="A17" s="34" t="s">
        <v>44</v>
      </c>
      <c r="B17" s="35" t="s">
        <v>26</v>
      </c>
      <c r="C17" s="33" t="s">
        <v>36</v>
      </c>
      <c r="D17" s="18"/>
      <c r="E17" s="33" t="s">
        <v>36</v>
      </c>
      <c r="F17" s="34" t="s">
        <v>44</v>
      </c>
      <c r="G17" s="35" t="s">
        <v>26</v>
      </c>
      <c r="H17" s="19" t="s">
        <v>32</v>
      </c>
      <c r="I17" s="19" t="s">
        <v>486</v>
      </c>
    </row>
    <row r="18" spans="1:9">
      <c r="A18" s="34" t="s">
        <v>440</v>
      </c>
      <c r="B18" s="35" t="s">
        <v>26</v>
      </c>
      <c r="C18" s="33" t="s">
        <v>36</v>
      </c>
      <c r="D18" s="18"/>
      <c r="E18" s="33" t="s">
        <v>36</v>
      </c>
      <c r="F18" s="34" t="s">
        <v>440</v>
      </c>
      <c r="G18" s="35" t="s">
        <v>26</v>
      </c>
      <c r="H18" s="19" t="s">
        <v>34</v>
      </c>
      <c r="I18" s="19" t="s">
        <v>487</v>
      </c>
    </row>
    <row r="19" spans="1:9">
      <c r="A19" s="34" t="s">
        <v>47</v>
      </c>
      <c r="B19" s="35" t="s">
        <v>26</v>
      </c>
      <c r="C19" s="33" t="s">
        <v>36</v>
      </c>
      <c r="D19" s="18"/>
      <c r="E19" s="33" t="s">
        <v>36</v>
      </c>
      <c r="F19" s="34" t="s">
        <v>47</v>
      </c>
      <c r="G19" s="35" t="s">
        <v>26</v>
      </c>
      <c r="H19" s="19" t="s">
        <v>37</v>
      </c>
      <c r="I19" s="19" t="s">
        <v>488</v>
      </c>
    </row>
    <row r="20" spans="1:9">
      <c r="A20" s="30" t="s">
        <v>49</v>
      </c>
      <c r="B20" s="31" t="s">
        <v>26</v>
      </c>
      <c r="C20" s="29" t="s">
        <v>36</v>
      </c>
      <c r="D20" s="18"/>
      <c r="E20" s="29" t="s">
        <v>36</v>
      </c>
      <c r="F20" s="30" t="s">
        <v>49</v>
      </c>
      <c r="G20" s="31" t="s">
        <v>26</v>
      </c>
      <c r="H20" s="19" t="s">
        <v>38</v>
      </c>
      <c r="I20" s="19" t="s">
        <v>489</v>
      </c>
    </row>
    <row r="21" spans="1:9">
      <c r="A21" s="27" t="s">
        <v>112</v>
      </c>
      <c r="B21" s="28" t="s">
        <v>87</v>
      </c>
      <c r="C21" s="26" t="s">
        <v>435</v>
      </c>
      <c r="D21" s="18"/>
      <c r="E21" s="26" t="s">
        <v>435</v>
      </c>
      <c r="F21" s="27" t="s">
        <v>112</v>
      </c>
      <c r="G21" s="28" t="s">
        <v>87</v>
      </c>
      <c r="H21" s="19" t="s">
        <v>40</v>
      </c>
      <c r="I21" s="19" t="s">
        <v>492</v>
      </c>
    </row>
    <row r="22" spans="1:9">
      <c r="A22" s="34" t="s">
        <v>421</v>
      </c>
      <c r="B22" s="35" t="s">
        <v>87</v>
      </c>
      <c r="C22" s="33" t="s">
        <v>435</v>
      </c>
      <c r="D22" s="18"/>
      <c r="E22" s="33" t="s">
        <v>435</v>
      </c>
      <c r="F22" s="34" t="s">
        <v>421</v>
      </c>
      <c r="G22" s="35" t="s">
        <v>87</v>
      </c>
      <c r="H22" s="19" t="s">
        <v>41</v>
      </c>
      <c r="I22" s="19" t="s">
        <v>493</v>
      </c>
    </row>
    <row r="23" spans="1:9">
      <c r="A23" s="34" t="s">
        <v>422</v>
      </c>
      <c r="B23" s="35" t="s">
        <v>87</v>
      </c>
      <c r="C23" s="33" t="s">
        <v>435</v>
      </c>
      <c r="D23" s="18"/>
      <c r="E23" s="33" t="s">
        <v>435</v>
      </c>
      <c r="F23" s="34" t="s">
        <v>422</v>
      </c>
      <c r="G23" s="35" t="s">
        <v>87</v>
      </c>
      <c r="H23" s="19" t="s">
        <v>43</v>
      </c>
      <c r="I23" s="19" t="s">
        <v>494</v>
      </c>
    </row>
    <row r="24" spans="1:9">
      <c r="A24" s="34" t="s">
        <v>441</v>
      </c>
      <c r="B24" s="35" t="s">
        <v>87</v>
      </c>
      <c r="C24" s="33" t="s">
        <v>435</v>
      </c>
      <c r="D24" s="18"/>
      <c r="E24" s="33" t="s">
        <v>435</v>
      </c>
      <c r="F24" s="34" t="s">
        <v>441</v>
      </c>
      <c r="G24" s="35" t="s">
        <v>87</v>
      </c>
      <c r="H24" s="19" t="s">
        <v>45</v>
      </c>
      <c r="I24" s="19" t="s">
        <v>495</v>
      </c>
    </row>
    <row r="25" spans="1:9">
      <c r="A25" s="30" t="s">
        <v>442</v>
      </c>
      <c r="B25" s="31" t="s">
        <v>87</v>
      </c>
      <c r="C25" s="29" t="s">
        <v>435</v>
      </c>
      <c r="D25" s="18"/>
      <c r="E25" s="29" t="s">
        <v>435</v>
      </c>
      <c r="F25" s="30" t="s">
        <v>442</v>
      </c>
      <c r="G25" s="31" t="s">
        <v>87</v>
      </c>
      <c r="H25" s="19" t="s">
        <v>46</v>
      </c>
      <c r="I25" s="19" t="s">
        <v>496</v>
      </c>
    </row>
    <row r="26" spans="1:9">
      <c r="A26" s="27" t="s">
        <v>299</v>
      </c>
      <c r="B26" s="28" t="s">
        <v>300</v>
      </c>
      <c r="C26" s="26" t="s">
        <v>301</v>
      </c>
      <c r="D26" s="18"/>
      <c r="E26" s="26" t="s">
        <v>301</v>
      </c>
      <c r="F26" s="27" t="s">
        <v>299</v>
      </c>
      <c r="G26" s="28" t="s">
        <v>300</v>
      </c>
      <c r="H26" s="19" t="s">
        <v>48</v>
      </c>
      <c r="I26" s="19" t="s">
        <v>497</v>
      </c>
    </row>
    <row r="27" spans="1:9">
      <c r="A27" s="34" t="s">
        <v>303</v>
      </c>
      <c r="B27" s="35" t="s">
        <v>300</v>
      </c>
      <c r="C27" s="33" t="s">
        <v>301</v>
      </c>
      <c r="D27" s="18"/>
      <c r="E27" s="33" t="s">
        <v>301</v>
      </c>
      <c r="F27" s="34" t="s">
        <v>303</v>
      </c>
      <c r="G27" s="35" t="s">
        <v>300</v>
      </c>
      <c r="H27" s="19" t="s">
        <v>50</v>
      </c>
      <c r="I27" s="19" t="s">
        <v>498</v>
      </c>
    </row>
    <row r="28" spans="1:9">
      <c r="A28" s="36" t="s">
        <v>770</v>
      </c>
      <c r="B28" s="35" t="s">
        <v>300</v>
      </c>
      <c r="C28" s="33" t="s">
        <v>301</v>
      </c>
      <c r="D28" s="18"/>
      <c r="E28" s="33" t="s">
        <v>301</v>
      </c>
      <c r="F28" s="36" t="s">
        <v>770</v>
      </c>
      <c r="G28" s="35" t="s">
        <v>300</v>
      </c>
      <c r="H28" s="19" t="s">
        <v>51</v>
      </c>
      <c r="I28" s="19" t="s">
        <v>499</v>
      </c>
    </row>
    <row r="29" spans="1:9">
      <c r="A29" s="36" t="s">
        <v>771</v>
      </c>
      <c r="B29" s="35" t="s">
        <v>300</v>
      </c>
      <c r="C29" s="33" t="s">
        <v>301</v>
      </c>
      <c r="D29" s="18"/>
      <c r="E29" s="33" t="s">
        <v>301</v>
      </c>
      <c r="F29" s="36" t="s">
        <v>771</v>
      </c>
      <c r="G29" s="35" t="s">
        <v>300</v>
      </c>
      <c r="H29" s="19" t="s">
        <v>54</v>
      </c>
      <c r="I29" s="19" t="s">
        <v>500</v>
      </c>
    </row>
    <row r="30" spans="1:9">
      <c r="A30" s="34" t="s">
        <v>315</v>
      </c>
      <c r="B30" s="35" t="s">
        <v>300</v>
      </c>
      <c r="C30" s="33" t="s">
        <v>301</v>
      </c>
      <c r="D30" s="18"/>
      <c r="E30" s="33" t="s">
        <v>301</v>
      </c>
      <c r="F30" s="34" t="s">
        <v>315</v>
      </c>
      <c r="G30" s="35" t="s">
        <v>300</v>
      </c>
      <c r="H30" s="19" t="s">
        <v>56</v>
      </c>
      <c r="I30" s="19" t="s">
        <v>501</v>
      </c>
    </row>
    <row r="31" spans="1:9">
      <c r="A31" s="34" t="s">
        <v>312</v>
      </c>
      <c r="B31" s="35" t="s">
        <v>300</v>
      </c>
      <c r="C31" s="33" t="s">
        <v>301</v>
      </c>
      <c r="D31" s="18"/>
      <c r="E31" s="33" t="s">
        <v>301</v>
      </c>
      <c r="F31" s="34" t="s">
        <v>312</v>
      </c>
      <c r="G31" s="35" t="s">
        <v>300</v>
      </c>
      <c r="H31" s="19" t="s">
        <v>57</v>
      </c>
      <c r="I31" s="19" t="s">
        <v>502</v>
      </c>
    </row>
    <row r="32" spans="1:9">
      <c r="A32" s="34" t="s">
        <v>307</v>
      </c>
      <c r="B32" s="35" t="s">
        <v>300</v>
      </c>
      <c r="C32" s="33" t="s">
        <v>301</v>
      </c>
      <c r="D32" s="18"/>
      <c r="E32" s="33" t="s">
        <v>301</v>
      </c>
      <c r="F32" s="34" t="s">
        <v>307</v>
      </c>
      <c r="G32" s="35" t="s">
        <v>300</v>
      </c>
      <c r="H32" s="19" t="s">
        <v>58</v>
      </c>
      <c r="I32" s="19" t="s">
        <v>503</v>
      </c>
    </row>
    <row r="33" spans="1:9">
      <c r="A33" s="34" t="s">
        <v>309</v>
      </c>
      <c r="B33" s="35" t="s">
        <v>300</v>
      </c>
      <c r="C33" s="33" t="s">
        <v>301</v>
      </c>
      <c r="D33" s="18"/>
      <c r="E33" s="33" t="s">
        <v>301</v>
      </c>
      <c r="F33" s="34" t="s">
        <v>309</v>
      </c>
      <c r="G33" s="35" t="s">
        <v>300</v>
      </c>
      <c r="H33" s="19" t="s">
        <v>60</v>
      </c>
      <c r="I33" s="19" t="s">
        <v>491</v>
      </c>
    </row>
    <row r="34" spans="1:9">
      <c r="A34" s="34" t="s">
        <v>399</v>
      </c>
      <c r="B34" s="35" t="s">
        <v>300</v>
      </c>
      <c r="C34" s="33" t="s">
        <v>301</v>
      </c>
      <c r="D34" s="18"/>
      <c r="E34" s="33" t="s">
        <v>301</v>
      </c>
      <c r="F34" s="34" t="s">
        <v>399</v>
      </c>
      <c r="G34" s="35" t="s">
        <v>300</v>
      </c>
      <c r="H34" s="19" t="s">
        <v>61</v>
      </c>
      <c r="I34" s="19" t="s">
        <v>658</v>
      </c>
    </row>
    <row r="35" spans="1:9">
      <c r="A35" s="34" t="s">
        <v>305</v>
      </c>
      <c r="B35" s="35" t="s">
        <v>300</v>
      </c>
      <c r="C35" s="33" t="s">
        <v>301</v>
      </c>
      <c r="D35" s="18"/>
      <c r="E35" s="33" t="s">
        <v>301</v>
      </c>
      <c r="F35" s="34" t="s">
        <v>305</v>
      </c>
      <c r="G35" s="35" t="s">
        <v>300</v>
      </c>
      <c r="H35" s="19" t="s">
        <v>62</v>
      </c>
      <c r="I35" s="19" t="s">
        <v>659</v>
      </c>
    </row>
    <row r="36" spans="1:9">
      <c r="A36" s="30" t="s">
        <v>317</v>
      </c>
      <c r="B36" s="31" t="s">
        <v>300</v>
      </c>
      <c r="C36" s="29" t="s">
        <v>301</v>
      </c>
      <c r="D36" s="18"/>
      <c r="E36" s="29" t="s">
        <v>301</v>
      </c>
      <c r="F36" s="30" t="s">
        <v>317</v>
      </c>
      <c r="G36" s="31" t="s">
        <v>300</v>
      </c>
      <c r="H36" s="19" t="s">
        <v>63</v>
      </c>
      <c r="I36" s="19" t="s">
        <v>504</v>
      </c>
    </row>
    <row r="37" spans="1:9">
      <c r="A37" s="27" t="s">
        <v>752</v>
      </c>
      <c r="B37" s="28" t="s">
        <v>87</v>
      </c>
      <c r="C37" s="26" t="s">
        <v>660</v>
      </c>
      <c r="D37" s="18"/>
      <c r="E37" s="26" t="s">
        <v>660</v>
      </c>
      <c r="F37" s="27" t="s">
        <v>752</v>
      </c>
      <c r="G37" s="28" t="s">
        <v>87</v>
      </c>
      <c r="H37" s="19" t="s">
        <v>64</v>
      </c>
      <c r="I37" s="19" t="s">
        <v>505</v>
      </c>
    </row>
    <row r="38" spans="1:9">
      <c r="A38" s="34" t="s">
        <v>446</v>
      </c>
      <c r="B38" s="35" t="s">
        <v>87</v>
      </c>
      <c r="C38" s="33" t="s">
        <v>660</v>
      </c>
      <c r="D38" s="18"/>
      <c r="E38" s="33" t="s">
        <v>660</v>
      </c>
      <c r="F38" s="34" t="s">
        <v>446</v>
      </c>
      <c r="G38" s="35" t="s">
        <v>87</v>
      </c>
      <c r="H38" s="19" t="s">
        <v>65</v>
      </c>
      <c r="I38" s="19" t="s">
        <v>506</v>
      </c>
    </row>
    <row r="39" spans="1:9">
      <c r="A39" s="34" t="s">
        <v>443</v>
      </c>
      <c r="B39" s="35" t="s">
        <v>87</v>
      </c>
      <c r="C39" s="33" t="s">
        <v>660</v>
      </c>
      <c r="D39" s="18"/>
      <c r="E39" s="33" t="s">
        <v>660</v>
      </c>
      <c r="F39" s="34" t="s">
        <v>443</v>
      </c>
      <c r="G39" s="35" t="s">
        <v>87</v>
      </c>
      <c r="H39" s="19" t="s">
        <v>66</v>
      </c>
      <c r="I39" s="19" t="s">
        <v>507</v>
      </c>
    </row>
    <row r="40" spans="1:9">
      <c r="A40" s="30" t="s">
        <v>444</v>
      </c>
      <c r="B40" s="31" t="s">
        <v>87</v>
      </c>
      <c r="C40" s="29" t="s">
        <v>660</v>
      </c>
      <c r="D40" s="18"/>
      <c r="E40" s="29" t="s">
        <v>660</v>
      </c>
      <c r="F40" s="30" t="s">
        <v>444</v>
      </c>
      <c r="G40" s="31" t="s">
        <v>87</v>
      </c>
      <c r="H40" s="19" t="s">
        <v>68</v>
      </c>
      <c r="I40" s="19" t="s">
        <v>661</v>
      </c>
    </row>
    <row r="41" spans="1:9">
      <c r="A41" s="27" t="s">
        <v>86</v>
      </c>
      <c r="B41" s="28" t="s">
        <v>87</v>
      </c>
      <c r="C41" s="26" t="s">
        <v>88</v>
      </c>
      <c r="D41" s="18"/>
      <c r="E41" s="26" t="s">
        <v>88</v>
      </c>
      <c r="F41" s="27" t="s">
        <v>86</v>
      </c>
      <c r="G41" s="28" t="s">
        <v>87</v>
      </c>
      <c r="H41" s="19" t="s">
        <v>69</v>
      </c>
      <c r="I41" s="19" t="s">
        <v>508</v>
      </c>
    </row>
    <row r="42" spans="1:9">
      <c r="A42" s="34" t="s">
        <v>90</v>
      </c>
      <c r="B42" s="35" t="s">
        <v>87</v>
      </c>
      <c r="C42" s="33" t="s">
        <v>88</v>
      </c>
      <c r="D42" s="18"/>
      <c r="E42" s="33" t="s">
        <v>88</v>
      </c>
      <c r="F42" s="34" t="s">
        <v>90</v>
      </c>
      <c r="G42" s="35" t="s">
        <v>87</v>
      </c>
      <c r="H42" s="19" t="s">
        <v>70</v>
      </c>
      <c r="I42" s="19" t="s">
        <v>509</v>
      </c>
    </row>
    <row r="43" spans="1:9">
      <c r="A43" s="34" t="s">
        <v>92</v>
      </c>
      <c r="B43" s="35" t="s">
        <v>87</v>
      </c>
      <c r="C43" s="33" t="s">
        <v>88</v>
      </c>
      <c r="D43" s="18"/>
      <c r="E43" s="33" t="s">
        <v>88</v>
      </c>
      <c r="F43" s="34" t="s">
        <v>92</v>
      </c>
      <c r="G43" s="35" t="s">
        <v>87</v>
      </c>
      <c r="H43" s="19" t="s">
        <v>72</v>
      </c>
      <c r="I43" s="19" t="s">
        <v>510</v>
      </c>
    </row>
    <row r="44" spans="1:9">
      <c r="A44" s="34" t="s">
        <v>445</v>
      </c>
      <c r="B44" s="35" t="s">
        <v>87</v>
      </c>
      <c r="C44" s="33" t="s">
        <v>88</v>
      </c>
      <c r="D44" s="18"/>
      <c r="E44" s="33" t="s">
        <v>88</v>
      </c>
      <c r="F44" s="34" t="s">
        <v>445</v>
      </c>
      <c r="G44" s="35" t="s">
        <v>87</v>
      </c>
      <c r="H44" s="19" t="s">
        <v>73</v>
      </c>
      <c r="I44" s="19" t="s">
        <v>511</v>
      </c>
    </row>
    <row r="45" spans="1:9">
      <c r="A45" s="34" t="s">
        <v>95</v>
      </c>
      <c r="B45" s="35" t="s">
        <v>87</v>
      </c>
      <c r="C45" s="33" t="s">
        <v>88</v>
      </c>
      <c r="D45" s="18"/>
      <c r="E45" s="33" t="s">
        <v>88</v>
      </c>
      <c r="F45" s="34" t="s">
        <v>95</v>
      </c>
      <c r="G45" s="35" t="s">
        <v>87</v>
      </c>
      <c r="H45" s="19" t="s">
        <v>74</v>
      </c>
      <c r="I45" s="19" t="s">
        <v>512</v>
      </c>
    </row>
    <row r="46" spans="1:9">
      <c r="A46" s="34" t="s">
        <v>98</v>
      </c>
      <c r="B46" s="35" t="s">
        <v>87</v>
      </c>
      <c r="C46" s="33" t="s">
        <v>88</v>
      </c>
      <c r="D46" s="18"/>
      <c r="E46" s="33" t="s">
        <v>88</v>
      </c>
      <c r="F46" s="34" t="s">
        <v>98</v>
      </c>
      <c r="G46" s="35" t="s">
        <v>87</v>
      </c>
      <c r="H46" s="19" t="s">
        <v>76</v>
      </c>
      <c r="I46" s="19" t="s">
        <v>513</v>
      </c>
    </row>
    <row r="47" spans="1:9">
      <c r="A47" s="30" t="s">
        <v>662</v>
      </c>
      <c r="B47" s="31" t="s">
        <v>87</v>
      </c>
      <c r="C47" s="29" t="s">
        <v>88</v>
      </c>
      <c r="D47" s="18"/>
      <c r="E47" s="29" t="s">
        <v>88</v>
      </c>
      <c r="F47" s="30" t="s">
        <v>662</v>
      </c>
      <c r="G47" s="31" t="s">
        <v>87</v>
      </c>
      <c r="H47" s="19" t="s">
        <v>77</v>
      </c>
      <c r="I47" s="19" t="s">
        <v>663</v>
      </c>
    </row>
    <row r="48" spans="1:9">
      <c r="A48" s="38" t="s">
        <v>397</v>
      </c>
      <c r="B48" s="39" t="s">
        <v>250</v>
      </c>
      <c r="C48" s="37" t="s">
        <v>664</v>
      </c>
      <c r="D48" s="18"/>
      <c r="E48" s="37" t="s">
        <v>664</v>
      </c>
      <c r="F48" s="38" t="s">
        <v>397</v>
      </c>
      <c r="G48" s="39" t="s">
        <v>250</v>
      </c>
      <c r="H48" s="19" t="s">
        <v>80</v>
      </c>
      <c r="I48" s="19" t="s">
        <v>514</v>
      </c>
    </row>
    <row r="49" spans="1:9">
      <c r="A49" s="34" t="s">
        <v>665</v>
      </c>
      <c r="B49" s="35" t="s">
        <v>250</v>
      </c>
      <c r="C49" s="33" t="s">
        <v>664</v>
      </c>
      <c r="D49" s="18"/>
      <c r="E49" s="33" t="s">
        <v>664</v>
      </c>
      <c r="F49" s="34" t="s">
        <v>665</v>
      </c>
      <c r="G49" s="35" t="s">
        <v>250</v>
      </c>
      <c r="H49" s="19" t="s">
        <v>82</v>
      </c>
      <c r="I49" s="19" t="s">
        <v>515</v>
      </c>
    </row>
    <row r="50" spans="1:9">
      <c r="A50" s="34" t="s">
        <v>449</v>
      </c>
      <c r="B50" s="35" t="s">
        <v>250</v>
      </c>
      <c r="C50" s="33" t="s">
        <v>664</v>
      </c>
      <c r="D50" s="18"/>
      <c r="E50" s="33" t="s">
        <v>664</v>
      </c>
      <c r="F50" s="34" t="s">
        <v>449</v>
      </c>
      <c r="G50" s="35" t="s">
        <v>250</v>
      </c>
      <c r="H50" s="19" t="s">
        <v>84</v>
      </c>
      <c r="I50" s="19" t="s">
        <v>516</v>
      </c>
    </row>
    <row r="51" spans="1:9">
      <c r="A51" s="34" t="s">
        <v>253</v>
      </c>
      <c r="B51" s="35" t="s">
        <v>250</v>
      </c>
      <c r="C51" s="33" t="s">
        <v>664</v>
      </c>
      <c r="D51" s="18"/>
      <c r="E51" s="33" t="s">
        <v>664</v>
      </c>
      <c r="F51" s="34" t="s">
        <v>253</v>
      </c>
      <c r="G51" s="35" t="s">
        <v>250</v>
      </c>
      <c r="H51" s="19" t="s">
        <v>85</v>
      </c>
      <c r="I51" s="19" t="s">
        <v>517</v>
      </c>
    </row>
    <row r="52" spans="1:9">
      <c r="A52" s="34" t="s">
        <v>255</v>
      </c>
      <c r="B52" s="35" t="s">
        <v>250</v>
      </c>
      <c r="C52" s="33" t="s">
        <v>664</v>
      </c>
      <c r="D52" s="18"/>
      <c r="E52" s="33" t="s">
        <v>664</v>
      </c>
      <c r="F52" s="34" t="s">
        <v>255</v>
      </c>
      <c r="G52" s="35" t="s">
        <v>250</v>
      </c>
      <c r="H52" s="19" t="s">
        <v>89</v>
      </c>
      <c r="I52" s="19" t="s">
        <v>518</v>
      </c>
    </row>
    <row r="53" spans="1:9">
      <c r="A53" s="41" t="s">
        <v>753</v>
      </c>
      <c r="B53" s="42" t="s">
        <v>250</v>
      </c>
      <c r="C53" s="40" t="s">
        <v>664</v>
      </c>
      <c r="D53" s="18"/>
      <c r="E53" s="40" t="s">
        <v>664</v>
      </c>
      <c r="F53" s="41" t="s">
        <v>753</v>
      </c>
      <c r="G53" s="42" t="s">
        <v>250</v>
      </c>
      <c r="H53" s="19" t="s">
        <v>91</v>
      </c>
      <c r="I53" s="19" t="s">
        <v>519</v>
      </c>
    </row>
    <row r="54" spans="1:9">
      <c r="A54" s="43" t="s">
        <v>772</v>
      </c>
      <c r="B54" s="28" t="s">
        <v>250</v>
      </c>
      <c r="C54" s="26" t="s">
        <v>666</v>
      </c>
      <c r="D54" s="18"/>
      <c r="E54" s="26" t="s">
        <v>666</v>
      </c>
      <c r="F54" s="43" t="s">
        <v>772</v>
      </c>
      <c r="G54" s="28" t="s">
        <v>250</v>
      </c>
      <c r="H54" s="19" t="s">
        <v>93</v>
      </c>
      <c r="I54" s="19" t="s">
        <v>520</v>
      </c>
    </row>
    <row r="55" spans="1:9">
      <c r="A55" s="44" t="s">
        <v>773</v>
      </c>
      <c r="B55" s="39" t="s">
        <v>250</v>
      </c>
      <c r="C55" s="37" t="s">
        <v>666</v>
      </c>
      <c r="D55" s="18"/>
      <c r="E55" s="37" t="s">
        <v>666</v>
      </c>
      <c r="F55" s="44" t="s">
        <v>773</v>
      </c>
      <c r="G55" s="39" t="s">
        <v>250</v>
      </c>
      <c r="H55" s="19" t="s">
        <v>94</v>
      </c>
      <c r="I55" s="19" t="s">
        <v>521</v>
      </c>
    </row>
    <row r="56" spans="1:9">
      <c r="A56" s="36" t="s">
        <v>774</v>
      </c>
      <c r="B56" s="35" t="s">
        <v>250</v>
      </c>
      <c r="C56" s="33" t="s">
        <v>666</v>
      </c>
      <c r="D56" s="18"/>
      <c r="E56" s="33" t="s">
        <v>666</v>
      </c>
      <c r="F56" s="36" t="s">
        <v>774</v>
      </c>
      <c r="G56" s="35" t="s">
        <v>250</v>
      </c>
      <c r="H56" s="19" t="s">
        <v>96</v>
      </c>
      <c r="I56" s="19" t="s">
        <v>522</v>
      </c>
    </row>
    <row r="57" spans="1:9">
      <c r="A57" s="36" t="s">
        <v>775</v>
      </c>
      <c r="B57" s="35" t="s">
        <v>250</v>
      </c>
      <c r="C57" s="33" t="s">
        <v>666</v>
      </c>
      <c r="D57" s="18"/>
      <c r="E57" s="33" t="s">
        <v>666</v>
      </c>
      <c r="F57" s="36" t="s">
        <v>775</v>
      </c>
      <c r="G57" s="35" t="s">
        <v>250</v>
      </c>
      <c r="H57" s="19" t="s">
        <v>97</v>
      </c>
      <c r="I57" s="19" t="s">
        <v>523</v>
      </c>
    </row>
    <row r="58" spans="1:9">
      <c r="A58" s="34" t="s">
        <v>258</v>
      </c>
      <c r="B58" s="35" t="s">
        <v>250</v>
      </c>
      <c r="C58" s="33" t="s">
        <v>666</v>
      </c>
      <c r="D58" s="18"/>
      <c r="E58" s="33" t="s">
        <v>666</v>
      </c>
      <c r="F58" s="34" t="s">
        <v>258</v>
      </c>
      <c r="G58" s="35" t="s">
        <v>250</v>
      </c>
      <c r="H58" s="19" t="s">
        <v>99</v>
      </c>
      <c r="I58" s="19" t="s">
        <v>524</v>
      </c>
    </row>
    <row r="59" spans="1:9">
      <c r="A59" s="41" t="s">
        <v>754</v>
      </c>
      <c r="B59" s="42" t="s">
        <v>250</v>
      </c>
      <c r="C59" s="40" t="s">
        <v>666</v>
      </c>
      <c r="D59" s="18"/>
      <c r="E59" s="40" t="s">
        <v>666</v>
      </c>
      <c r="F59" s="41" t="s">
        <v>754</v>
      </c>
      <c r="G59" s="42" t="s">
        <v>250</v>
      </c>
      <c r="H59" s="19" t="s">
        <v>100</v>
      </c>
      <c r="I59" s="19" t="s">
        <v>667</v>
      </c>
    </row>
    <row r="60" spans="1:9">
      <c r="A60" s="30" t="s">
        <v>260</v>
      </c>
      <c r="B60" s="31" t="s">
        <v>250</v>
      </c>
      <c r="C60" s="29" t="s">
        <v>666</v>
      </c>
      <c r="D60" s="18"/>
      <c r="E60" s="29" t="s">
        <v>666</v>
      </c>
      <c r="F60" s="30" t="s">
        <v>260</v>
      </c>
      <c r="G60" s="31" t="s">
        <v>250</v>
      </c>
      <c r="H60" s="19" t="s">
        <v>102</v>
      </c>
      <c r="I60" s="19" t="s">
        <v>668</v>
      </c>
    </row>
    <row r="61" spans="1:9">
      <c r="A61" s="27" t="s">
        <v>319</v>
      </c>
      <c r="B61" s="28" t="s">
        <v>300</v>
      </c>
      <c r="C61" s="26" t="s">
        <v>320</v>
      </c>
      <c r="D61" s="18"/>
      <c r="E61" s="26" t="s">
        <v>320</v>
      </c>
      <c r="F61" s="27" t="s">
        <v>319</v>
      </c>
      <c r="G61" s="28" t="s">
        <v>300</v>
      </c>
      <c r="H61" s="19" t="s">
        <v>103</v>
      </c>
      <c r="I61" s="19" t="s">
        <v>669</v>
      </c>
    </row>
    <row r="62" spans="1:9">
      <c r="A62" s="34" t="s">
        <v>450</v>
      </c>
      <c r="B62" s="35" t="s">
        <v>300</v>
      </c>
      <c r="C62" s="33" t="s">
        <v>320</v>
      </c>
      <c r="D62" s="18"/>
      <c r="E62" s="33" t="s">
        <v>320</v>
      </c>
      <c r="F62" s="34" t="s">
        <v>450</v>
      </c>
      <c r="G62" s="35" t="s">
        <v>300</v>
      </c>
      <c r="H62" s="19" t="s">
        <v>104</v>
      </c>
      <c r="I62" s="19" t="s">
        <v>670</v>
      </c>
    </row>
    <row r="63" spans="1:9">
      <c r="A63" s="34" t="s">
        <v>451</v>
      </c>
      <c r="B63" s="35" t="s">
        <v>300</v>
      </c>
      <c r="C63" s="33" t="s">
        <v>320</v>
      </c>
      <c r="D63" s="18"/>
      <c r="E63" s="33" t="s">
        <v>320</v>
      </c>
      <c r="F63" s="34" t="s">
        <v>451</v>
      </c>
      <c r="G63" s="35" t="s">
        <v>300</v>
      </c>
      <c r="H63" s="19" t="s">
        <v>106</v>
      </c>
      <c r="I63" s="19" t="s">
        <v>671</v>
      </c>
    </row>
    <row r="64" spans="1:9">
      <c r="A64" s="34" t="s">
        <v>323</v>
      </c>
      <c r="B64" s="35" t="s">
        <v>300</v>
      </c>
      <c r="C64" s="33" t="s">
        <v>320</v>
      </c>
      <c r="D64" s="18"/>
      <c r="E64" s="33" t="s">
        <v>320</v>
      </c>
      <c r="F64" s="34" t="s">
        <v>323</v>
      </c>
      <c r="G64" s="35" t="s">
        <v>300</v>
      </c>
      <c r="H64" s="19" t="s">
        <v>107</v>
      </c>
      <c r="I64" s="19" t="s">
        <v>672</v>
      </c>
    </row>
    <row r="65" spans="1:9">
      <c r="A65" s="34" t="s">
        <v>325</v>
      </c>
      <c r="B65" s="35" t="s">
        <v>300</v>
      </c>
      <c r="C65" s="33" t="s">
        <v>320</v>
      </c>
      <c r="D65" s="18"/>
      <c r="E65" s="33" t="s">
        <v>320</v>
      </c>
      <c r="F65" s="34" t="s">
        <v>325</v>
      </c>
      <c r="G65" s="35" t="s">
        <v>300</v>
      </c>
      <c r="H65" s="19" t="s">
        <v>109</v>
      </c>
      <c r="I65" s="22">
        <v>12007</v>
      </c>
    </row>
    <row r="66" spans="1:9">
      <c r="A66" s="34" t="s">
        <v>327</v>
      </c>
      <c r="B66" s="35" t="s">
        <v>300</v>
      </c>
      <c r="C66" s="33" t="s">
        <v>320</v>
      </c>
      <c r="D66" s="18"/>
      <c r="E66" s="33" t="s">
        <v>320</v>
      </c>
      <c r="F66" s="34" t="s">
        <v>327</v>
      </c>
      <c r="G66" s="35" t="s">
        <v>300</v>
      </c>
      <c r="H66" s="19" t="s">
        <v>111</v>
      </c>
      <c r="I66" s="22">
        <v>13001</v>
      </c>
    </row>
    <row r="67" spans="1:9">
      <c r="A67" s="45" t="s">
        <v>452</v>
      </c>
      <c r="B67" s="42" t="s">
        <v>300</v>
      </c>
      <c r="C67" s="40" t="s">
        <v>320</v>
      </c>
      <c r="D67" s="18"/>
      <c r="E67" s="40" t="s">
        <v>320</v>
      </c>
      <c r="F67" s="45" t="s">
        <v>452</v>
      </c>
      <c r="G67" s="42" t="s">
        <v>300</v>
      </c>
      <c r="H67" s="19" t="s">
        <v>113</v>
      </c>
      <c r="I67" s="22">
        <v>13002</v>
      </c>
    </row>
    <row r="68" spans="1:9">
      <c r="A68" s="47" t="s">
        <v>673</v>
      </c>
      <c r="B68" s="28" t="s">
        <v>194</v>
      </c>
      <c r="C68" s="26" t="s">
        <v>195</v>
      </c>
      <c r="D68" s="18"/>
      <c r="E68" s="26" t="s">
        <v>195</v>
      </c>
      <c r="F68" s="47" t="s">
        <v>673</v>
      </c>
      <c r="G68" s="28" t="s">
        <v>194</v>
      </c>
      <c r="H68" s="19" t="s">
        <v>114</v>
      </c>
      <c r="I68" s="22">
        <v>13003</v>
      </c>
    </row>
    <row r="69" spans="1:9">
      <c r="A69" s="48" t="s">
        <v>674</v>
      </c>
      <c r="B69" s="35" t="s">
        <v>194</v>
      </c>
      <c r="C69" s="33" t="s">
        <v>195</v>
      </c>
      <c r="D69" s="18"/>
      <c r="E69" s="33" t="s">
        <v>195</v>
      </c>
      <c r="F69" s="48" t="s">
        <v>674</v>
      </c>
      <c r="G69" s="35" t="s">
        <v>194</v>
      </c>
      <c r="H69" s="19" t="s">
        <v>115</v>
      </c>
      <c r="I69" s="22">
        <v>13004</v>
      </c>
    </row>
    <row r="70" spans="1:9">
      <c r="A70" s="48" t="s">
        <v>675</v>
      </c>
      <c r="B70" s="35" t="s">
        <v>194</v>
      </c>
      <c r="C70" s="33" t="s">
        <v>195</v>
      </c>
      <c r="D70" s="18"/>
      <c r="E70" s="33" t="s">
        <v>195</v>
      </c>
      <c r="F70" s="48" t="s">
        <v>675</v>
      </c>
      <c r="G70" s="35" t="s">
        <v>194</v>
      </c>
      <c r="H70" s="19" t="s">
        <v>117</v>
      </c>
      <c r="I70" s="22">
        <v>13005</v>
      </c>
    </row>
    <row r="71" spans="1:9">
      <c r="A71" s="48" t="s">
        <v>198</v>
      </c>
      <c r="B71" s="35" t="s">
        <v>194</v>
      </c>
      <c r="C71" s="33" t="s">
        <v>195</v>
      </c>
      <c r="D71" s="18"/>
      <c r="E71" s="33" t="s">
        <v>195</v>
      </c>
      <c r="F71" s="48" t="s">
        <v>198</v>
      </c>
      <c r="G71" s="35" t="s">
        <v>194</v>
      </c>
      <c r="H71" s="19" t="s">
        <v>118</v>
      </c>
      <c r="I71" s="22">
        <v>13006</v>
      </c>
    </row>
    <row r="72" spans="1:9">
      <c r="A72" s="48" t="s">
        <v>200</v>
      </c>
      <c r="B72" s="35" t="s">
        <v>194</v>
      </c>
      <c r="C72" s="33" t="s">
        <v>195</v>
      </c>
      <c r="D72" s="18"/>
      <c r="E72" s="33" t="s">
        <v>195</v>
      </c>
      <c r="F72" s="48" t="s">
        <v>200</v>
      </c>
      <c r="G72" s="35" t="s">
        <v>194</v>
      </c>
      <c r="H72" s="19" t="s">
        <v>119</v>
      </c>
      <c r="I72" s="19" t="s">
        <v>676</v>
      </c>
    </row>
    <row r="73" spans="1:9">
      <c r="A73" s="48" t="s">
        <v>203</v>
      </c>
      <c r="B73" s="35" t="s">
        <v>194</v>
      </c>
      <c r="C73" s="33" t="s">
        <v>195</v>
      </c>
      <c r="D73" s="18"/>
      <c r="E73" s="33" t="s">
        <v>195</v>
      </c>
      <c r="F73" s="48" t="s">
        <v>203</v>
      </c>
      <c r="G73" s="35" t="s">
        <v>194</v>
      </c>
      <c r="H73" s="19" t="s">
        <v>121</v>
      </c>
      <c r="I73" s="19" t="s">
        <v>677</v>
      </c>
    </row>
    <row r="74" spans="1:9">
      <c r="A74" s="30" t="s">
        <v>391</v>
      </c>
      <c r="B74" s="31" t="s">
        <v>194</v>
      </c>
      <c r="C74" s="29" t="s">
        <v>195</v>
      </c>
      <c r="D74" s="18"/>
      <c r="E74" s="29" t="s">
        <v>195</v>
      </c>
      <c r="F74" s="30" t="s">
        <v>391</v>
      </c>
      <c r="G74" s="31" t="s">
        <v>194</v>
      </c>
      <c r="H74" s="19" t="s">
        <v>123</v>
      </c>
      <c r="I74" s="19" t="s">
        <v>678</v>
      </c>
    </row>
    <row r="75" spans="1:9">
      <c r="A75" s="38" t="s">
        <v>206</v>
      </c>
      <c r="B75" s="39" t="s">
        <v>207</v>
      </c>
      <c r="C75" s="37" t="s">
        <v>208</v>
      </c>
      <c r="D75" s="18"/>
      <c r="E75" s="37" t="s">
        <v>208</v>
      </c>
      <c r="F75" s="38" t="s">
        <v>206</v>
      </c>
      <c r="G75" s="39" t="s">
        <v>207</v>
      </c>
      <c r="H75" s="19" t="s">
        <v>125</v>
      </c>
      <c r="I75" s="19" t="s">
        <v>679</v>
      </c>
    </row>
    <row r="76" spans="1:9">
      <c r="A76" s="34" t="s">
        <v>211</v>
      </c>
      <c r="B76" s="35" t="s">
        <v>207</v>
      </c>
      <c r="C76" s="33" t="s">
        <v>208</v>
      </c>
      <c r="D76" s="18"/>
      <c r="E76" s="33" t="s">
        <v>208</v>
      </c>
      <c r="F76" s="34" t="s">
        <v>211</v>
      </c>
      <c r="G76" s="35" t="s">
        <v>207</v>
      </c>
      <c r="H76" s="19" t="s">
        <v>127</v>
      </c>
      <c r="I76" s="19" t="s">
        <v>681</v>
      </c>
    </row>
    <row r="77" spans="1:9">
      <c r="A77" s="34" t="s">
        <v>213</v>
      </c>
      <c r="B77" s="35" t="s">
        <v>207</v>
      </c>
      <c r="C77" s="33" t="s">
        <v>208</v>
      </c>
      <c r="D77" s="18"/>
      <c r="E77" s="33" t="s">
        <v>208</v>
      </c>
      <c r="F77" s="34" t="s">
        <v>213</v>
      </c>
      <c r="G77" s="35" t="s">
        <v>207</v>
      </c>
      <c r="H77" s="19" t="s">
        <v>129</v>
      </c>
      <c r="I77" s="19" t="s">
        <v>682</v>
      </c>
    </row>
    <row r="78" spans="1:9">
      <c r="A78" s="34" t="s">
        <v>680</v>
      </c>
      <c r="B78" s="35" t="s">
        <v>207</v>
      </c>
      <c r="C78" s="33" t="s">
        <v>208</v>
      </c>
      <c r="D78" s="18"/>
      <c r="E78" s="33" t="s">
        <v>208</v>
      </c>
      <c r="F78" s="34" t="s">
        <v>680</v>
      </c>
      <c r="G78" s="35" t="s">
        <v>207</v>
      </c>
      <c r="H78" s="19" t="s">
        <v>131</v>
      </c>
      <c r="I78" s="19" t="s">
        <v>683</v>
      </c>
    </row>
    <row r="79" spans="1:9">
      <c r="A79" s="34" t="s">
        <v>448</v>
      </c>
      <c r="B79" s="35" t="s">
        <v>207</v>
      </c>
      <c r="C79" s="33" t="s">
        <v>208</v>
      </c>
      <c r="D79" s="18"/>
      <c r="E79" s="33" t="s">
        <v>208</v>
      </c>
      <c r="F79" s="34" t="s">
        <v>448</v>
      </c>
      <c r="G79" s="35" t="s">
        <v>207</v>
      </c>
      <c r="H79" s="19" t="s">
        <v>133</v>
      </c>
      <c r="I79" s="19" t="s">
        <v>684</v>
      </c>
    </row>
    <row r="80" spans="1:9">
      <c r="A80" s="48" t="s">
        <v>216</v>
      </c>
      <c r="B80" s="35" t="s">
        <v>207</v>
      </c>
      <c r="C80" s="33" t="s">
        <v>208</v>
      </c>
      <c r="D80" s="18"/>
      <c r="E80" s="33" t="s">
        <v>208</v>
      </c>
      <c r="F80" s="48" t="s">
        <v>216</v>
      </c>
      <c r="G80" s="35" t="s">
        <v>207</v>
      </c>
      <c r="H80" s="19" t="s">
        <v>135</v>
      </c>
      <c r="I80" s="19" t="s">
        <v>686</v>
      </c>
    </row>
    <row r="81" spans="1:9">
      <c r="A81" s="41" t="s">
        <v>218</v>
      </c>
      <c r="B81" s="42" t="s">
        <v>207</v>
      </c>
      <c r="C81" s="40" t="s">
        <v>208</v>
      </c>
      <c r="D81" s="18"/>
      <c r="E81" s="40" t="s">
        <v>208</v>
      </c>
      <c r="F81" s="41" t="s">
        <v>218</v>
      </c>
      <c r="G81" s="42" t="s">
        <v>207</v>
      </c>
      <c r="H81" s="19" t="s">
        <v>137</v>
      </c>
      <c r="I81" s="19" t="s">
        <v>687</v>
      </c>
    </row>
    <row r="82" spans="1:9">
      <c r="A82" s="27" t="s">
        <v>447</v>
      </c>
      <c r="B82" s="28" t="s">
        <v>685</v>
      </c>
      <c r="C82" s="26" t="s">
        <v>436</v>
      </c>
      <c r="D82" s="18"/>
      <c r="E82" s="26" t="s">
        <v>436</v>
      </c>
      <c r="F82" s="27" t="s">
        <v>447</v>
      </c>
      <c r="G82" s="28" t="s">
        <v>685</v>
      </c>
      <c r="H82" s="19" t="s">
        <v>139</v>
      </c>
      <c r="I82" s="19" t="s">
        <v>689</v>
      </c>
    </row>
    <row r="83" spans="1:9">
      <c r="A83" s="34" t="s">
        <v>351</v>
      </c>
      <c r="B83" s="35" t="s">
        <v>685</v>
      </c>
      <c r="C83" s="33" t="s">
        <v>436</v>
      </c>
      <c r="D83" s="18"/>
      <c r="E83" s="33" t="s">
        <v>436</v>
      </c>
      <c r="F83" s="34" t="s">
        <v>351</v>
      </c>
      <c r="G83" s="35" t="s">
        <v>685</v>
      </c>
      <c r="H83" s="19" t="s">
        <v>141</v>
      </c>
      <c r="I83" s="19" t="s">
        <v>690</v>
      </c>
    </row>
    <row r="84" spans="1:9">
      <c r="A84" s="34" t="s">
        <v>688</v>
      </c>
      <c r="B84" s="35" t="s">
        <v>685</v>
      </c>
      <c r="C84" s="33" t="s">
        <v>436</v>
      </c>
      <c r="D84" s="18"/>
      <c r="E84" s="33" t="s">
        <v>436</v>
      </c>
      <c r="F84" s="34" t="s">
        <v>688</v>
      </c>
      <c r="G84" s="35" t="s">
        <v>685</v>
      </c>
      <c r="H84" s="19" t="s">
        <v>143</v>
      </c>
      <c r="I84" s="19" t="s">
        <v>691</v>
      </c>
    </row>
    <row r="85" spans="1:9">
      <c r="A85" s="49" t="s">
        <v>353</v>
      </c>
      <c r="B85" s="31" t="s">
        <v>685</v>
      </c>
      <c r="C85" s="29" t="s">
        <v>436</v>
      </c>
      <c r="D85" s="18"/>
      <c r="E85" s="29" t="s">
        <v>436</v>
      </c>
      <c r="F85" s="49" t="s">
        <v>353</v>
      </c>
      <c r="G85" s="31" t="s">
        <v>685</v>
      </c>
      <c r="H85" s="19" t="s">
        <v>145</v>
      </c>
      <c r="I85" s="19" t="s">
        <v>692</v>
      </c>
    </row>
    <row r="86" spans="1:9">
      <c r="A86" s="38" t="s">
        <v>404</v>
      </c>
      <c r="B86" s="39" t="s">
        <v>685</v>
      </c>
      <c r="C86" s="37" t="s">
        <v>338</v>
      </c>
      <c r="D86" s="18"/>
      <c r="E86" s="37" t="s">
        <v>338</v>
      </c>
      <c r="F86" s="38" t="s">
        <v>404</v>
      </c>
      <c r="G86" s="39" t="s">
        <v>685</v>
      </c>
      <c r="H86" s="19" t="s">
        <v>147</v>
      </c>
      <c r="I86" s="19" t="s">
        <v>693</v>
      </c>
    </row>
    <row r="87" spans="1:9">
      <c r="A87" s="34" t="s">
        <v>453</v>
      </c>
      <c r="B87" s="35" t="s">
        <v>685</v>
      </c>
      <c r="C87" s="33" t="s">
        <v>338</v>
      </c>
      <c r="D87" s="18"/>
      <c r="E87" s="33" t="s">
        <v>338</v>
      </c>
      <c r="F87" s="34" t="s">
        <v>453</v>
      </c>
      <c r="G87" s="35" t="s">
        <v>685</v>
      </c>
      <c r="H87" s="19" t="s">
        <v>149</v>
      </c>
      <c r="I87" s="19" t="s">
        <v>695</v>
      </c>
    </row>
    <row r="88" spans="1:9">
      <c r="A88" s="34" t="s">
        <v>340</v>
      </c>
      <c r="B88" s="35" t="s">
        <v>685</v>
      </c>
      <c r="C88" s="33" t="s">
        <v>338</v>
      </c>
      <c r="D88" s="18"/>
      <c r="E88" s="33" t="s">
        <v>338</v>
      </c>
      <c r="F88" s="34" t="s">
        <v>340</v>
      </c>
      <c r="G88" s="35" t="s">
        <v>685</v>
      </c>
      <c r="H88" s="19" t="s">
        <v>151</v>
      </c>
      <c r="I88" s="19" t="s">
        <v>696</v>
      </c>
    </row>
    <row r="89" spans="1:9">
      <c r="A89" s="34" t="s">
        <v>694</v>
      </c>
      <c r="B89" s="35" t="s">
        <v>685</v>
      </c>
      <c r="C89" s="33" t="s">
        <v>338</v>
      </c>
      <c r="D89" s="18"/>
      <c r="E89" s="33" t="s">
        <v>338</v>
      </c>
      <c r="F89" s="34" t="s">
        <v>694</v>
      </c>
      <c r="G89" s="35" t="s">
        <v>685</v>
      </c>
      <c r="H89" s="19" t="s">
        <v>153</v>
      </c>
      <c r="I89" s="19" t="s">
        <v>697</v>
      </c>
    </row>
    <row r="90" spans="1:9">
      <c r="A90" s="34" t="s">
        <v>755</v>
      </c>
      <c r="B90" s="35" t="s">
        <v>685</v>
      </c>
      <c r="C90" s="33" t="s">
        <v>338</v>
      </c>
      <c r="D90" s="18"/>
      <c r="E90" s="33" t="s">
        <v>338</v>
      </c>
      <c r="F90" s="34" t="s">
        <v>755</v>
      </c>
      <c r="G90" s="35" t="s">
        <v>685</v>
      </c>
      <c r="H90" s="19" t="s">
        <v>155</v>
      </c>
      <c r="I90" s="19" t="s">
        <v>525</v>
      </c>
    </row>
    <row r="91" spans="1:9">
      <c r="A91" s="41" t="s">
        <v>344</v>
      </c>
      <c r="B91" s="42" t="s">
        <v>685</v>
      </c>
      <c r="C91" s="40" t="s">
        <v>338</v>
      </c>
      <c r="D91" s="18"/>
      <c r="E91" s="40" t="s">
        <v>338</v>
      </c>
      <c r="F91" s="41" t="s">
        <v>344</v>
      </c>
      <c r="G91" s="42" t="s">
        <v>685</v>
      </c>
      <c r="H91" s="19" t="s">
        <v>157</v>
      </c>
      <c r="I91" s="19" t="s">
        <v>526</v>
      </c>
    </row>
    <row r="92" spans="1:9">
      <c r="A92" s="27" t="s">
        <v>52</v>
      </c>
      <c r="B92" s="28" t="s">
        <v>26</v>
      </c>
      <c r="C92" s="26" t="s">
        <v>53</v>
      </c>
      <c r="D92" s="18"/>
      <c r="E92" s="26" t="s">
        <v>53</v>
      </c>
      <c r="F92" s="27" t="s">
        <v>52</v>
      </c>
      <c r="G92" s="28" t="s">
        <v>26</v>
      </c>
      <c r="H92" s="19" t="s">
        <v>159</v>
      </c>
      <c r="I92" s="19" t="s">
        <v>527</v>
      </c>
    </row>
    <row r="93" spans="1:9">
      <c r="A93" s="34" t="s">
        <v>698</v>
      </c>
      <c r="B93" s="35" t="s">
        <v>26</v>
      </c>
      <c r="C93" s="33" t="s">
        <v>53</v>
      </c>
      <c r="D93" s="18"/>
      <c r="E93" s="33" t="s">
        <v>53</v>
      </c>
      <c r="F93" s="34" t="s">
        <v>698</v>
      </c>
      <c r="G93" s="35" t="s">
        <v>26</v>
      </c>
      <c r="H93" s="19" t="s">
        <v>161</v>
      </c>
      <c r="I93" s="19" t="s">
        <v>528</v>
      </c>
    </row>
    <row r="94" spans="1:9">
      <c r="A94" s="34" t="s">
        <v>55</v>
      </c>
      <c r="B94" s="35" t="s">
        <v>26</v>
      </c>
      <c r="C94" s="33" t="s">
        <v>53</v>
      </c>
      <c r="D94" s="18"/>
      <c r="E94" s="33" t="s">
        <v>53</v>
      </c>
      <c r="F94" s="34" t="s">
        <v>55</v>
      </c>
      <c r="G94" s="35" t="s">
        <v>26</v>
      </c>
      <c r="H94" s="19" t="s">
        <v>163</v>
      </c>
      <c r="I94" s="19" t="s">
        <v>529</v>
      </c>
    </row>
    <row r="95" spans="1:9">
      <c r="A95" s="34" t="s">
        <v>188</v>
      </c>
      <c r="B95" s="35" t="s">
        <v>87</v>
      </c>
      <c r="C95" s="33" t="s">
        <v>53</v>
      </c>
      <c r="D95" s="18"/>
      <c r="E95" s="33" t="s">
        <v>53</v>
      </c>
      <c r="F95" s="34" t="s">
        <v>188</v>
      </c>
      <c r="G95" s="35" t="s">
        <v>87</v>
      </c>
      <c r="H95" s="19" t="s">
        <v>165</v>
      </c>
      <c r="I95" s="19" t="s">
        <v>699</v>
      </c>
    </row>
    <row r="96" spans="1:9">
      <c r="A96" s="34" t="s">
        <v>454</v>
      </c>
      <c r="B96" s="35" t="s">
        <v>87</v>
      </c>
      <c r="C96" s="33" t="s">
        <v>53</v>
      </c>
      <c r="D96" s="18"/>
      <c r="E96" s="33" t="s">
        <v>53</v>
      </c>
      <c r="F96" s="34" t="s">
        <v>454</v>
      </c>
      <c r="G96" s="35" t="s">
        <v>87</v>
      </c>
      <c r="H96" s="19" t="s">
        <v>167</v>
      </c>
      <c r="I96" s="19" t="s">
        <v>700</v>
      </c>
    </row>
    <row r="97" spans="1:9">
      <c r="A97" s="34" t="s">
        <v>190</v>
      </c>
      <c r="B97" s="35" t="s">
        <v>87</v>
      </c>
      <c r="C97" s="33" t="s">
        <v>53</v>
      </c>
      <c r="D97" s="18"/>
      <c r="E97" s="33" t="s">
        <v>53</v>
      </c>
      <c r="F97" s="34" t="s">
        <v>190</v>
      </c>
      <c r="G97" s="35" t="s">
        <v>87</v>
      </c>
      <c r="H97" s="19" t="s">
        <v>169</v>
      </c>
      <c r="I97" s="19" t="s">
        <v>530</v>
      </c>
    </row>
    <row r="98" spans="1:9">
      <c r="A98" s="30" t="s">
        <v>59</v>
      </c>
      <c r="B98" s="31" t="s">
        <v>87</v>
      </c>
      <c r="C98" s="29" t="s">
        <v>53</v>
      </c>
      <c r="D98" s="18"/>
      <c r="E98" s="29" t="s">
        <v>53</v>
      </c>
      <c r="F98" s="30" t="s">
        <v>59</v>
      </c>
      <c r="G98" s="31" t="s">
        <v>87</v>
      </c>
      <c r="H98" s="19" t="s">
        <v>171</v>
      </c>
      <c r="I98" s="19" t="s">
        <v>531</v>
      </c>
    </row>
    <row r="99" spans="1:9">
      <c r="A99" s="38" t="s">
        <v>701</v>
      </c>
      <c r="B99" s="39" t="s">
        <v>745</v>
      </c>
      <c r="C99" s="37" t="s">
        <v>702</v>
      </c>
      <c r="D99" s="18"/>
      <c r="E99" s="37" t="s">
        <v>702</v>
      </c>
      <c r="F99" s="38" t="s">
        <v>701</v>
      </c>
      <c r="G99" s="39" t="s">
        <v>745</v>
      </c>
      <c r="H99" s="19" t="s">
        <v>173</v>
      </c>
      <c r="I99" s="19" t="s">
        <v>532</v>
      </c>
    </row>
    <row r="100" spans="1:9">
      <c r="A100" s="34" t="s">
        <v>703</v>
      </c>
      <c r="B100" s="35" t="s">
        <v>745</v>
      </c>
      <c r="C100" s="33" t="s">
        <v>702</v>
      </c>
      <c r="D100" s="18"/>
      <c r="E100" s="33" t="s">
        <v>702</v>
      </c>
      <c r="F100" s="34" t="s">
        <v>703</v>
      </c>
      <c r="G100" s="35" t="s">
        <v>745</v>
      </c>
      <c r="H100" s="19" t="s">
        <v>175</v>
      </c>
      <c r="I100" s="19" t="s">
        <v>551</v>
      </c>
    </row>
    <row r="101" spans="1:9">
      <c r="A101" s="34" t="s">
        <v>455</v>
      </c>
      <c r="B101" s="35" t="s">
        <v>745</v>
      </c>
      <c r="C101" s="33" t="s">
        <v>702</v>
      </c>
      <c r="D101" s="18"/>
      <c r="E101" s="33" t="s">
        <v>702</v>
      </c>
      <c r="F101" s="34" t="s">
        <v>455</v>
      </c>
      <c r="G101" s="35" t="s">
        <v>745</v>
      </c>
      <c r="H101" s="19" t="s">
        <v>177</v>
      </c>
      <c r="I101" s="19" t="s">
        <v>552</v>
      </c>
    </row>
    <row r="102" spans="1:9">
      <c r="A102" s="34" t="s">
        <v>430</v>
      </c>
      <c r="B102" s="35" t="s">
        <v>745</v>
      </c>
      <c r="C102" s="33" t="s">
        <v>702</v>
      </c>
      <c r="D102" s="18"/>
      <c r="E102" s="33" t="s">
        <v>702</v>
      </c>
      <c r="F102" s="34" t="s">
        <v>430</v>
      </c>
      <c r="G102" s="35" t="s">
        <v>745</v>
      </c>
      <c r="H102" s="19" t="s">
        <v>179</v>
      </c>
      <c r="I102" s="19" t="s">
        <v>533</v>
      </c>
    </row>
    <row r="103" spans="1:9">
      <c r="A103" s="34" t="s">
        <v>67</v>
      </c>
      <c r="B103" s="35" t="s">
        <v>745</v>
      </c>
      <c r="C103" s="33" t="s">
        <v>702</v>
      </c>
      <c r="D103" s="18"/>
      <c r="E103" s="33" t="s">
        <v>702</v>
      </c>
      <c r="F103" s="34" t="s">
        <v>67</v>
      </c>
      <c r="G103" s="35" t="s">
        <v>745</v>
      </c>
      <c r="H103" s="19" t="s">
        <v>181</v>
      </c>
      <c r="I103" s="19" t="s">
        <v>534</v>
      </c>
    </row>
    <row r="104" spans="1:9">
      <c r="A104" s="34" t="s">
        <v>456</v>
      </c>
      <c r="B104" s="35" t="s">
        <v>745</v>
      </c>
      <c r="C104" s="33" t="s">
        <v>702</v>
      </c>
      <c r="D104" s="18"/>
      <c r="E104" s="33" t="s">
        <v>702</v>
      </c>
      <c r="F104" s="34" t="s">
        <v>456</v>
      </c>
      <c r="G104" s="35" t="s">
        <v>745</v>
      </c>
      <c r="H104" s="19" t="s">
        <v>183</v>
      </c>
      <c r="I104" s="19" t="s">
        <v>705</v>
      </c>
    </row>
    <row r="105" spans="1:9">
      <c r="A105" s="34" t="s">
        <v>75</v>
      </c>
      <c r="B105" s="35" t="s">
        <v>745</v>
      </c>
      <c r="C105" s="33" t="s">
        <v>702</v>
      </c>
      <c r="D105" s="18"/>
      <c r="E105" s="33" t="s">
        <v>702</v>
      </c>
      <c r="F105" s="34" t="s">
        <v>75</v>
      </c>
      <c r="G105" s="35" t="s">
        <v>745</v>
      </c>
      <c r="H105" s="19" t="s">
        <v>185</v>
      </c>
      <c r="I105" s="19" t="s">
        <v>706</v>
      </c>
    </row>
    <row r="106" spans="1:9">
      <c r="A106" s="34" t="s">
        <v>704</v>
      </c>
      <c r="B106" s="35" t="s">
        <v>745</v>
      </c>
      <c r="C106" s="33" t="s">
        <v>702</v>
      </c>
      <c r="D106" s="18"/>
      <c r="E106" s="33" t="s">
        <v>702</v>
      </c>
      <c r="F106" s="34" t="s">
        <v>704</v>
      </c>
      <c r="G106" s="35" t="s">
        <v>745</v>
      </c>
      <c r="H106" s="19" t="s">
        <v>187</v>
      </c>
      <c r="I106" s="19" t="s">
        <v>708</v>
      </c>
    </row>
    <row r="107" spans="1:9">
      <c r="A107" s="34" t="s">
        <v>71</v>
      </c>
      <c r="B107" s="35" t="s">
        <v>745</v>
      </c>
      <c r="C107" s="33" t="s">
        <v>702</v>
      </c>
      <c r="D107" s="18"/>
      <c r="E107" s="33" t="s">
        <v>702</v>
      </c>
      <c r="F107" s="34" t="s">
        <v>71</v>
      </c>
      <c r="G107" s="35" t="s">
        <v>745</v>
      </c>
      <c r="H107" s="19" t="s">
        <v>189</v>
      </c>
      <c r="I107" s="19" t="s">
        <v>535</v>
      </c>
    </row>
    <row r="108" spans="1:9">
      <c r="A108" s="41" t="s">
        <v>707</v>
      </c>
      <c r="B108" s="42" t="s">
        <v>745</v>
      </c>
      <c r="C108" s="40" t="s">
        <v>702</v>
      </c>
      <c r="D108" s="18"/>
      <c r="E108" s="40" t="s">
        <v>702</v>
      </c>
      <c r="F108" s="41" t="s">
        <v>707</v>
      </c>
      <c r="G108" s="42" t="s">
        <v>745</v>
      </c>
      <c r="H108" s="19" t="s">
        <v>191</v>
      </c>
      <c r="I108" s="19" t="s">
        <v>536</v>
      </c>
    </row>
    <row r="109" spans="1:9">
      <c r="A109" s="27" t="s">
        <v>431</v>
      </c>
      <c r="B109" s="28" t="s">
        <v>745</v>
      </c>
      <c r="C109" s="26" t="s">
        <v>709</v>
      </c>
      <c r="D109" s="18"/>
      <c r="E109" s="26" t="s">
        <v>709</v>
      </c>
      <c r="F109" s="27" t="s">
        <v>431</v>
      </c>
      <c r="G109" s="28" t="s">
        <v>745</v>
      </c>
      <c r="H109" s="19" t="s">
        <v>193</v>
      </c>
      <c r="I109" s="19" t="s">
        <v>537</v>
      </c>
    </row>
    <row r="110" spans="1:9">
      <c r="A110" s="34" t="s">
        <v>710</v>
      </c>
      <c r="B110" s="35" t="s">
        <v>745</v>
      </c>
      <c r="C110" s="33" t="s">
        <v>709</v>
      </c>
      <c r="D110" s="18"/>
      <c r="E110" s="33" t="s">
        <v>709</v>
      </c>
      <c r="F110" s="34" t="s">
        <v>710</v>
      </c>
      <c r="G110" s="35" t="s">
        <v>745</v>
      </c>
      <c r="H110" s="19" t="s">
        <v>196</v>
      </c>
      <c r="I110" s="19" t="s">
        <v>538</v>
      </c>
    </row>
    <row r="111" spans="1:9">
      <c r="A111" s="30" t="s">
        <v>711</v>
      </c>
      <c r="B111" s="31" t="s">
        <v>745</v>
      </c>
      <c r="C111" s="29" t="s">
        <v>709</v>
      </c>
      <c r="D111" s="18"/>
      <c r="E111" s="29" t="s">
        <v>709</v>
      </c>
      <c r="F111" s="30" t="s">
        <v>711</v>
      </c>
      <c r="G111" s="31" t="s">
        <v>745</v>
      </c>
      <c r="H111" s="19" t="s">
        <v>197</v>
      </c>
      <c r="I111" s="19" t="s">
        <v>539</v>
      </c>
    </row>
    <row r="112" spans="1:9">
      <c r="A112" s="44" t="s">
        <v>766</v>
      </c>
      <c r="B112" s="39" t="s">
        <v>270</v>
      </c>
      <c r="C112" s="37" t="s">
        <v>282</v>
      </c>
      <c r="D112" s="18"/>
      <c r="E112" s="37" t="s">
        <v>282</v>
      </c>
      <c r="F112" s="44" t="s">
        <v>766</v>
      </c>
      <c r="G112" s="39" t="s">
        <v>270</v>
      </c>
      <c r="H112" s="19" t="s">
        <v>199</v>
      </c>
      <c r="I112" s="19" t="s">
        <v>540</v>
      </c>
    </row>
    <row r="113" spans="1:9">
      <c r="A113" s="44" t="s">
        <v>767</v>
      </c>
      <c r="B113" s="39" t="s">
        <v>270</v>
      </c>
      <c r="C113" s="37" t="s">
        <v>282</v>
      </c>
      <c r="D113" s="18"/>
      <c r="E113" s="37" t="s">
        <v>282</v>
      </c>
      <c r="F113" s="44" t="s">
        <v>767</v>
      </c>
      <c r="G113" s="39" t="s">
        <v>270</v>
      </c>
      <c r="H113" s="19" t="s">
        <v>201</v>
      </c>
      <c r="I113" s="19" t="s">
        <v>541</v>
      </c>
    </row>
    <row r="114" spans="1:9">
      <c r="A114" s="34" t="s">
        <v>284</v>
      </c>
      <c r="B114" s="35" t="s">
        <v>270</v>
      </c>
      <c r="C114" s="33" t="s">
        <v>282</v>
      </c>
      <c r="D114" s="18"/>
      <c r="E114" s="33" t="s">
        <v>282</v>
      </c>
      <c r="F114" s="34" t="s">
        <v>284</v>
      </c>
      <c r="G114" s="35" t="s">
        <v>270</v>
      </c>
      <c r="H114" s="19" t="s">
        <v>202</v>
      </c>
      <c r="I114" s="19" t="s">
        <v>542</v>
      </c>
    </row>
    <row r="115" spans="1:9">
      <c r="A115" s="34" t="s">
        <v>459</v>
      </c>
      <c r="B115" s="35" t="s">
        <v>270</v>
      </c>
      <c r="C115" s="33" t="s">
        <v>282</v>
      </c>
      <c r="D115" s="18"/>
      <c r="E115" s="33" t="s">
        <v>282</v>
      </c>
      <c r="F115" s="34" t="s">
        <v>459</v>
      </c>
      <c r="G115" s="35" t="s">
        <v>270</v>
      </c>
      <c r="H115" s="19" t="s">
        <v>204</v>
      </c>
      <c r="I115" s="19" t="s">
        <v>543</v>
      </c>
    </row>
    <row r="116" spans="1:9">
      <c r="A116" s="41" t="s">
        <v>286</v>
      </c>
      <c r="B116" s="42" t="s">
        <v>270</v>
      </c>
      <c r="C116" s="40" t="s">
        <v>282</v>
      </c>
      <c r="D116" s="18"/>
      <c r="E116" s="40" t="s">
        <v>282</v>
      </c>
      <c r="F116" s="41" t="s">
        <v>286</v>
      </c>
      <c r="G116" s="42" t="s">
        <v>270</v>
      </c>
      <c r="H116" s="19" t="s">
        <v>205</v>
      </c>
      <c r="I116" s="19" t="s">
        <v>544</v>
      </c>
    </row>
    <row r="117" spans="1:9">
      <c r="A117" s="27" t="s">
        <v>712</v>
      </c>
      <c r="B117" s="28" t="s">
        <v>270</v>
      </c>
      <c r="C117" s="26" t="s">
        <v>275</v>
      </c>
      <c r="D117" s="18"/>
      <c r="E117" s="26" t="s">
        <v>275</v>
      </c>
      <c r="F117" s="27" t="s">
        <v>712</v>
      </c>
      <c r="G117" s="28" t="s">
        <v>270</v>
      </c>
      <c r="H117" s="19" t="s">
        <v>209</v>
      </c>
      <c r="I117" s="19" t="s">
        <v>545</v>
      </c>
    </row>
    <row r="118" spans="1:9">
      <c r="A118" s="34" t="s">
        <v>277</v>
      </c>
      <c r="B118" s="35" t="s">
        <v>270</v>
      </c>
      <c r="C118" s="33" t="s">
        <v>275</v>
      </c>
      <c r="D118" s="18"/>
      <c r="E118" s="33" t="s">
        <v>275</v>
      </c>
      <c r="F118" s="34" t="s">
        <v>277</v>
      </c>
      <c r="G118" s="35" t="s">
        <v>270</v>
      </c>
      <c r="H118" s="19" t="s">
        <v>210</v>
      </c>
      <c r="I118" s="19" t="s">
        <v>546</v>
      </c>
    </row>
    <row r="119" spans="1:9">
      <c r="A119" s="34" t="s">
        <v>458</v>
      </c>
      <c r="B119" s="35" t="s">
        <v>270</v>
      </c>
      <c r="C119" s="33" t="s">
        <v>275</v>
      </c>
      <c r="D119" s="18"/>
      <c r="E119" s="33" t="s">
        <v>275</v>
      </c>
      <c r="F119" s="34" t="s">
        <v>458</v>
      </c>
      <c r="G119" s="35" t="s">
        <v>270</v>
      </c>
      <c r="H119" s="19" t="s">
        <v>212</v>
      </c>
      <c r="I119" s="19" t="s">
        <v>547</v>
      </c>
    </row>
    <row r="120" spans="1:9">
      <c r="A120" s="34" t="s">
        <v>713</v>
      </c>
      <c r="B120" s="35" t="s">
        <v>270</v>
      </c>
      <c r="C120" s="33" t="s">
        <v>275</v>
      </c>
      <c r="D120" s="18"/>
      <c r="E120" s="33" t="s">
        <v>275</v>
      </c>
      <c r="F120" s="34" t="s">
        <v>713</v>
      </c>
      <c r="G120" s="35" t="s">
        <v>270</v>
      </c>
      <c r="H120" s="19" t="s">
        <v>214</v>
      </c>
      <c r="I120" s="19" t="s">
        <v>548</v>
      </c>
    </row>
    <row r="121" spans="1:9">
      <c r="A121" s="30" t="s">
        <v>432</v>
      </c>
      <c r="B121" s="31" t="s">
        <v>270</v>
      </c>
      <c r="C121" s="29" t="s">
        <v>275</v>
      </c>
      <c r="D121" s="18"/>
      <c r="E121" s="29" t="s">
        <v>275</v>
      </c>
      <c r="F121" s="30" t="s">
        <v>432</v>
      </c>
      <c r="G121" s="31" t="s">
        <v>270</v>
      </c>
      <c r="H121" s="19" t="s">
        <v>215</v>
      </c>
      <c r="I121" s="19" t="s">
        <v>549</v>
      </c>
    </row>
    <row r="122" spans="1:9">
      <c r="A122" s="38" t="s">
        <v>714</v>
      </c>
      <c r="B122" s="50" t="s">
        <v>270</v>
      </c>
      <c r="C122" s="37" t="s">
        <v>715</v>
      </c>
      <c r="D122" s="18"/>
      <c r="E122" s="37" t="s">
        <v>715</v>
      </c>
      <c r="F122" s="38" t="s">
        <v>714</v>
      </c>
      <c r="G122" s="50" t="s">
        <v>270</v>
      </c>
      <c r="H122" s="19" t="s">
        <v>217</v>
      </c>
      <c r="I122" s="19" t="s">
        <v>550</v>
      </c>
    </row>
    <row r="123" spans="1:9">
      <c r="A123" s="34" t="s">
        <v>716</v>
      </c>
      <c r="B123" s="42" t="s">
        <v>270</v>
      </c>
      <c r="C123" s="37" t="s">
        <v>715</v>
      </c>
      <c r="D123" s="18"/>
      <c r="E123" s="37" t="s">
        <v>715</v>
      </c>
      <c r="F123" s="34" t="s">
        <v>716</v>
      </c>
      <c r="G123" s="42" t="s">
        <v>270</v>
      </c>
      <c r="H123" s="19" t="s">
        <v>219</v>
      </c>
      <c r="I123" s="19" t="s">
        <v>718</v>
      </c>
    </row>
    <row r="124" spans="1:9">
      <c r="A124" s="34" t="s">
        <v>273</v>
      </c>
      <c r="B124" s="42" t="s">
        <v>270</v>
      </c>
      <c r="C124" s="37" t="s">
        <v>715</v>
      </c>
      <c r="D124" s="18"/>
      <c r="E124" s="37" t="s">
        <v>715</v>
      </c>
      <c r="F124" s="34" t="s">
        <v>273</v>
      </c>
      <c r="G124" s="42" t="s">
        <v>270</v>
      </c>
      <c r="H124" s="19" t="s">
        <v>222</v>
      </c>
      <c r="I124" s="19" t="s">
        <v>719</v>
      </c>
    </row>
    <row r="125" spans="1:9">
      <c r="A125" s="41" t="s">
        <v>717</v>
      </c>
      <c r="B125" s="42" t="s">
        <v>270</v>
      </c>
      <c r="C125" s="51" t="s">
        <v>715</v>
      </c>
      <c r="D125" s="18"/>
      <c r="E125" s="51" t="s">
        <v>715</v>
      </c>
      <c r="F125" s="41" t="s">
        <v>717</v>
      </c>
      <c r="G125" s="42" t="s">
        <v>270</v>
      </c>
      <c r="H125" s="19" t="s">
        <v>224</v>
      </c>
      <c r="I125" s="19" t="s">
        <v>720</v>
      </c>
    </row>
    <row r="126" spans="1:9">
      <c r="A126" s="27" t="s">
        <v>220</v>
      </c>
      <c r="B126" s="28" t="s">
        <v>207</v>
      </c>
      <c r="C126" s="26" t="s">
        <v>221</v>
      </c>
      <c r="D126" s="18"/>
      <c r="E126" s="26" t="s">
        <v>221</v>
      </c>
      <c r="F126" s="27" t="s">
        <v>220</v>
      </c>
      <c r="G126" s="28" t="s">
        <v>207</v>
      </c>
      <c r="H126" s="19" t="s">
        <v>226</v>
      </c>
      <c r="I126" s="19" t="s">
        <v>721</v>
      </c>
    </row>
    <row r="127" spans="1:9">
      <c r="A127" s="34" t="s">
        <v>223</v>
      </c>
      <c r="B127" s="35" t="s">
        <v>207</v>
      </c>
      <c r="C127" s="33" t="s">
        <v>221</v>
      </c>
      <c r="D127" s="18"/>
      <c r="E127" s="33" t="s">
        <v>221</v>
      </c>
      <c r="F127" s="34" t="s">
        <v>223</v>
      </c>
      <c r="G127" s="35" t="s">
        <v>207</v>
      </c>
      <c r="H127" s="19" t="s">
        <v>227</v>
      </c>
      <c r="I127" s="19" t="s">
        <v>722</v>
      </c>
    </row>
    <row r="128" spans="1:9">
      <c r="A128" s="34" t="s">
        <v>457</v>
      </c>
      <c r="B128" s="35" t="s">
        <v>207</v>
      </c>
      <c r="C128" s="33" t="s">
        <v>221</v>
      </c>
      <c r="D128" s="18"/>
      <c r="E128" s="33" t="s">
        <v>221</v>
      </c>
      <c r="F128" s="34" t="s">
        <v>457</v>
      </c>
      <c r="G128" s="35" t="s">
        <v>207</v>
      </c>
      <c r="H128" s="19" t="s">
        <v>228</v>
      </c>
      <c r="I128" s="19" t="s">
        <v>723</v>
      </c>
    </row>
    <row r="129" spans="1:9">
      <c r="A129" s="34" t="s">
        <v>225</v>
      </c>
      <c r="B129" s="35" t="s">
        <v>207</v>
      </c>
      <c r="C129" s="33" t="s">
        <v>221</v>
      </c>
      <c r="D129" s="18"/>
      <c r="E129" s="33" t="s">
        <v>221</v>
      </c>
      <c r="F129" s="34" t="s">
        <v>225</v>
      </c>
      <c r="G129" s="35" t="s">
        <v>207</v>
      </c>
      <c r="H129" s="19" t="s">
        <v>230</v>
      </c>
      <c r="I129" s="19" t="s">
        <v>724</v>
      </c>
    </row>
    <row r="130" spans="1:9">
      <c r="A130" s="34" t="s">
        <v>330</v>
      </c>
      <c r="B130" s="35" t="s">
        <v>300</v>
      </c>
      <c r="C130" s="33" t="s">
        <v>221</v>
      </c>
      <c r="D130" s="18"/>
      <c r="E130" s="33" t="s">
        <v>221</v>
      </c>
      <c r="F130" s="34" t="s">
        <v>330</v>
      </c>
      <c r="G130" s="35" t="s">
        <v>300</v>
      </c>
      <c r="H130" s="19" t="s">
        <v>232</v>
      </c>
      <c r="I130" s="19" t="s">
        <v>725</v>
      </c>
    </row>
    <row r="131" spans="1:9">
      <c r="A131" s="34" t="s">
        <v>392</v>
      </c>
      <c r="B131" s="35" t="s">
        <v>207</v>
      </c>
      <c r="C131" s="33" t="s">
        <v>221</v>
      </c>
      <c r="D131" s="18"/>
      <c r="E131" s="33" t="s">
        <v>221</v>
      </c>
      <c r="F131" s="34" t="s">
        <v>392</v>
      </c>
      <c r="G131" s="35" t="s">
        <v>207</v>
      </c>
      <c r="H131" s="19" t="s">
        <v>234</v>
      </c>
      <c r="I131" s="19" t="s">
        <v>726</v>
      </c>
    </row>
    <row r="132" spans="1:9">
      <c r="A132" s="34" t="s">
        <v>393</v>
      </c>
      <c r="B132" s="35" t="s">
        <v>207</v>
      </c>
      <c r="C132" s="33" t="s">
        <v>221</v>
      </c>
      <c r="D132" s="18"/>
      <c r="E132" s="33" t="s">
        <v>221</v>
      </c>
      <c r="F132" s="34" t="s">
        <v>393</v>
      </c>
      <c r="G132" s="35" t="s">
        <v>207</v>
      </c>
      <c r="H132" s="19" t="s">
        <v>236</v>
      </c>
      <c r="I132" s="22">
        <v>30101</v>
      </c>
    </row>
    <row r="133" spans="1:9">
      <c r="A133" s="34" t="s">
        <v>229</v>
      </c>
      <c r="B133" s="35" t="s">
        <v>207</v>
      </c>
      <c r="C133" s="33" t="s">
        <v>221</v>
      </c>
      <c r="D133" s="18"/>
      <c r="E133" s="33" t="s">
        <v>221</v>
      </c>
      <c r="F133" s="34" t="s">
        <v>229</v>
      </c>
      <c r="G133" s="35" t="s">
        <v>207</v>
      </c>
      <c r="H133" s="19" t="s">
        <v>238</v>
      </c>
      <c r="I133" s="19" t="s">
        <v>554</v>
      </c>
    </row>
    <row r="134" spans="1:9">
      <c r="A134" s="30" t="s">
        <v>394</v>
      </c>
      <c r="B134" s="31" t="s">
        <v>207</v>
      </c>
      <c r="C134" s="29" t="s">
        <v>221</v>
      </c>
      <c r="D134" s="18"/>
      <c r="E134" s="29" t="s">
        <v>221</v>
      </c>
      <c r="F134" s="30" t="s">
        <v>394</v>
      </c>
      <c r="G134" s="31" t="s">
        <v>207</v>
      </c>
      <c r="H134" s="19" t="s">
        <v>239</v>
      </c>
      <c r="I134" s="19" t="s">
        <v>553</v>
      </c>
    </row>
    <row r="135" spans="1:9">
      <c r="A135" s="53" t="s">
        <v>727</v>
      </c>
      <c r="B135" s="54" t="s">
        <v>87</v>
      </c>
      <c r="C135" s="52" t="s">
        <v>727</v>
      </c>
      <c r="D135" s="18"/>
      <c r="E135" s="52" t="s">
        <v>727</v>
      </c>
      <c r="F135" s="53" t="s">
        <v>727</v>
      </c>
      <c r="G135" s="54" t="s">
        <v>87</v>
      </c>
      <c r="H135" s="19" t="s">
        <v>241</v>
      </c>
      <c r="I135" s="19" t="s">
        <v>728</v>
      </c>
    </row>
    <row r="136" spans="1:9">
      <c r="A136" s="38" t="s">
        <v>460</v>
      </c>
      <c r="B136" s="39" t="s">
        <v>26</v>
      </c>
      <c r="C136" s="37" t="s">
        <v>437</v>
      </c>
      <c r="D136" s="18"/>
      <c r="E136" s="37" t="s">
        <v>437</v>
      </c>
      <c r="F136" s="38" t="s">
        <v>460</v>
      </c>
      <c r="G136" s="39" t="s">
        <v>26</v>
      </c>
      <c r="H136" s="19" t="s">
        <v>243</v>
      </c>
      <c r="I136" s="19" t="s">
        <v>729</v>
      </c>
    </row>
    <row r="137" spans="1:9">
      <c r="A137" s="34" t="s">
        <v>461</v>
      </c>
      <c r="B137" s="35" t="s">
        <v>26</v>
      </c>
      <c r="C137" s="33" t="s">
        <v>437</v>
      </c>
      <c r="D137" s="18"/>
      <c r="E137" s="33" t="s">
        <v>437</v>
      </c>
      <c r="F137" s="34" t="s">
        <v>461</v>
      </c>
      <c r="G137" s="35" t="s">
        <v>26</v>
      </c>
      <c r="H137" s="19" t="s">
        <v>245</v>
      </c>
      <c r="I137" s="19" t="s">
        <v>730</v>
      </c>
    </row>
    <row r="138" spans="1:9">
      <c r="A138" s="34" t="s">
        <v>462</v>
      </c>
      <c r="B138" s="35" t="s">
        <v>26</v>
      </c>
      <c r="C138" s="40" t="s">
        <v>437</v>
      </c>
      <c r="D138" s="18"/>
      <c r="E138" s="40" t="s">
        <v>437</v>
      </c>
      <c r="F138" s="34" t="s">
        <v>462</v>
      </c>
      <c r="G138" s="35" t="s">
        <v>26</v>
      </c>
      <c r="H138" s="19" t="s">
        <v>247</v>
      </c>
      <c r="I138" s="19" t="s">
        <v>731</v>
      </c>
    </row>
    <row r="139" spans="1:9">
      <c r="A139" s="36" t="s">
        <v>768</v>
      </c>
      <c r="B139" s="35" t="s">
        <v>26</v>
      </c>
      <c r="C139" s="40" t="s">
        <v>437</v>
      </c>
      <c r="D139" s="18"/>
      <c r="E139" s="40" t="s">
        <v>437</v>
      </c>
      <c r="F139" s="36" t="s">
        <v>768</v>
      </c>
      <c r="G139" s="35" t="s">
        <v>26</v>
      </c>
      <c r="H139" s="19" t="s">
        <v>249</v>
      </c>
      <c r="I139" s="19" t="s">
        <v>732</v>
      </c>
    </row>
    <row r="140" spans="1:9">
      <c r="A140" s="27" t="s">
        <v>463</v>
      </c>
      <c r="B140" s="28" t="s">
        <v>5</v>
      </c>
      <c r="C140" s="26" t="s">
        <v>438</v>
      </c>
      <c r="D140" s="18"/>
      <c r="E140" s="26" t="s">
        <v>438</v>
      </c>
      <c r="F140" s="27" t="s">
        <v>463</v>
      </c>
      <c r="G140" s="28" t="s">
        <v>5</v>
      </c>
      <c r="H140" s="19" t="s">
        <v>251</v>
      </c>
      <c r="I140" s="19" t="s">
        <v>734</v>
      </c>
    </row>
    <row r="141" spans="1:9">
      <c r="A141" s="34" t="s">
        <v>464</v>
      </c>
      <c r="B141" s="35" t="s">
        <v>5</v>
      </c>
      <c r="C141" s="33" t="s">
        <v>438</v>
      </c>
      <c r="D141" s="18"/>
      <c r="E141" s="33" t="s">
        <v>438</v>
      </c>
      <c r="F141" s="34" t="s">
        <v>464</v>
      </c>
      <c r="G141" s="35" t="s">
        <v>5</v>
      </c>
      <c r="H141" s="19" t="s">
        <v>252</v>
      </c>
      <c r="I141" s="19" t="s">
        <v>555</v>
      </c>
    </row>
    <row r="142" spans="1:9">
      <c r="A142" s="34" t="s">
        <v>465</v>
      </c>
      <c r="B142" s="35" t="s">
        <v>745</v>
      </c>
      <c r="C142" s="33" t="s">
        <v>438</v>
      </c>
      <c r="D142" s="18"/>
      <c r="E142" s="33" t="s">
        <v>438</v>
      </c>
      <c r="F142" s="34" t="s">
        <v>465</v>
      </c>
      <c r="G142" s="35" t="s">
        <v>745</v>
      </c>
      <c r="H142" s="19" t="s">
        <v>254</v>
      </c>
      <c r="I142" s="19" t="s">
        <v>556</v>
      </c>
    </row>
    <row r="143" spans="1:9">
      <c r="A143" s="41" t="s">
        <v>466</v>
      </c>
      <c r="B143" s="42" t="s">
        <v>745</v>
      </c>
      <c r="C143" s="40" t="s">
        <v>438</v>
      </c>
      <c r="D143" s="18"/>
      <c r="E143" s="40" t="s">
        <v>438</v>
      </c>
      <c r="F143" s="41" t="s">
        <v>466</v>
      </c>
      <c r="G143" s="42" t="s">
        <v>745</v>
      </c>
      <c r="H143" s="19" t="s">
        <v>256</v>
      </c>
      <c r="I143" s="19" t="s">
        <v>557</v>
      </c>
    </row>
    <row r="144" spans="1:9">
      <c r="A144" s="30" t="s">
        <v>733</v>
      </c>
      <c r="B144" s="31" t="s">
        <v>5</v>
      </c>
      <c r="C144" s="29" t="s">
        <v>438</v>
      </c>
      <c r="D144" s="18"/>
      <c r="E144" s="29" t="s">
        <v>438</v>
      </c>
      <c r="F144" s="30" t="s">
        <v>733</v>
      </c>
      <c r="G144" s="31" t="s">
        <v>5</v>
      </c>
      <c r="H144" s="19" t="s">
        <v>257</v>
      </c>
      <c r="I144" s="19" t="s">
        <v>558</v>
      </c>
    </row>
    <row r="145" spans="1:9">
      <c r="A145" s="38" t="s">
        <v>101</v>
      </c>
      <c r="B145" s="39" t="s">
        <v>87</v>
      </c>
      <c r="C145" s="37" t="s">
        <v>439</v>
      </c>
      <c r="D145" s="18"/>
      <c r="E145" s="37" t="s">
        <v>439</v>
      </c>
      <c r="F145" s="38" t="s">
        <v>101</v>
      </c>
      <c r="G145" s="39" t="s">
        <v>87</v>
      </c>
      <c r="H145" s="19" t="s">
        <v>259</v>
      </c>
      <c r="I145" s="19" t="s">
        <v>559</v>
      </c>
    </row>
    <row r="146" spans="1:9">
      <c r="A146" s="34" t="s">
        <v>419</v>
      </c>
      <c r="B146" s="35" t="s">
        <v>87</v>
      </c>
      <c r="C146" s="33" t="s">
        <v>439</v>
      </c>
      <c r="D146" s="18"/>
      <c r="E146" s="33" t="s">
        <v>439</v>
      </c>
      <c r="F146" s="34" t="s">
        <v>419</v>
      </c>
      <c r="G146" s="35" t="s">
        <v>87</v>
      </c>
      <c r="H146" s="19" t="s">
        <v>261</v>
      </c>
      <c r="I146" s="19" t="s">
        <v>560</v>
      </c>
    </row>
    <row r="147" spans="1:9">
      <c r="A147" s="34" t="s">
        <v>735</v>
      </c>
      <c r="B147" s="35" t="s">
        <v>87</v>
      </c>
      <c r="C147" s="33" t="s">
        <v>439</v>
      </c>
      <c r="D147" s="18"/>
      <c r="E147" s="33" t="s">
        <v>439</v>
      </c>
      <c r="F147" s="34" t="s">
        <v>735</v>
      </c>
      <c r="G147" s="35" t="s">
        <v>87</v>
      </c>
      <c r="H147" s="19" t="s">
        <v>262</v>
      </c>
      <c r="I147" s="19" t="s">
        <v>561</v>
      </c>
    </row>
    <row r="148" spans="1:9">
      <c r="A148" s="34" t="s">
        <v>736</v>
      </c>
      <c r="B148" s="35" t="s">
        <v>87</v>
      </c>
      <c r="C148" s="33" t="s">
        <v>439</v>
      </c>
      <c r="D148" s="18"/>
      <c r="E148" s="33" t="s">
        <v>439</v>
      </c>
      <c r="F148" s="34" t="s">
        <v>736</v>
      </c>
      <c r="G148" s="35" t="s">
        <v>87</v>
      </c>
      <c r="H148" s="19" t="s">
        <v>263</v>
      </c>
      <c r="I148" s="19" t="s">
        <v>562</v>
      </c>
    </row>
    <row r="149" spans="1:9">
      <c r="A149" s="34" t="s">
        <v>105</v>
      </c>
      <c r="B149" s="35" t="s">
        <v>87</v>
      </c>
      <c r="C149" s="33" t="s">
        <v>439</v>
      </c>
      <c r="D149" s="18"/>
      <c r="E149" s="33" t="s">
        <v>439</v>
      </c>
      <c r="F149" s="34" t="s">
        <v>105</v>
      </c>
      <c r="G149" s="35" t="s">
        <v>87</v>
      </c>
      <c r="H149" s="19" t="s">
        <v>265</v>
      </c>
      <c r="I149" s="19" t="s">
        <v>490</v>
      </c>
    </row>
    <row r="150" spans="1:9">
      <c r="A150" s="34" t="s">
        <v>737</v>
      </c>
      <c r="B150" s="35" t="s">
        <v>87</v>
      </c>
      <c r="C150" s="33" t="s">
        <v>439</v>
      </c>
      <c r="D150" s="18"/>
      <c r="E150" s="33" t="s">
        <v>439</v>
      </c>
      <c r="F150" s="34" t="s">
        <v>737</v>
      </c>
      <c r="G150" s="35" t="s">
        <v>87</v>
      </c>
      <c r="H150" s="19" t="s">
        <v>266</v>
      </c>
      <c r="I150" s="19" t="s">
        <v>563</v>
      </c>
    </row>
    <row r="151" spans="1:9">
      <c r="A151" s="55" t="s">
        <v>108</v>
      </c>
      <c r="B151" s="39" t="s">
        <v>87</v>
      </c>
      <c r="C151" s="37" t="s">
        <v>439</v>
      </c>
      <c r="D151" s="18"/>
      <c r="E151" s="37" t="s">
        <v>439</v>
      </c>
      <c r="F151" s="55" t="s">
        <v>108</v>
      </c>
      <c r="G151" s="39" t="s">
        <v>87</v>
      </c>
      <c r="H151" s="19" t="s">
        <v>267</v>
      </c>
      <c r="I151" s="19" t="s">
        <v>564</v>
      </c>
    </row>
    <row r="152" spans="1:9">
      <c r="A152" s="56" t="s">
        <v>420</v>
      </c>
      <c r="B152" s="35" t="s">
        <v>87</v>
      </c>
      <c r="C152" s="33" t="s">
        <v>439</v>
      </c>
      <c r="D152" s="18"/>
      <c r="E152" s="33" t="s">
        <v>439</v>
      </c>
      <c r="F152" s="56" t="s">
        <v>420</v>
      </c>
      <c r="G152" s="35" t="s">
        <v>87</v>
      </c>
      <c r="H152" s="19" t="s">
        <v>269</v>
      </c>
      <c r="I152" s="19" t="s">
        <v>565</v>
      </c>
    </row>
    <row r="153" spans="1:9">
      <c r="A153" s="57" t="s">
        <v>110</v>
      </c>
      <c r="B153" s="42" t="s">
        <v>87</v>
      </c>
      <c r="C153" s="40" t="s">
        <v>439</v>
      </c>
      <c r="D153" s="18"/>
      <c r="E153" s="40" t="s">
        <v>439</v>
      </c>
      <c r="F153" s="57" t="s">
        <v>110</v>
      </c>
      <c r="G153" s="42" t="s">
        <v>87</v>
      </c>
      <c r="H153" s="19" t="s">
        <v>271</v>
      </c>
      <c r="I153" s="19" t="s">
        <v>566</v>
      </c>
    </row>
    <row r="154" spans="1:9">
      <c r="A154" s="58" t="s">
        <v>116</v>
      </c>
      <c r="B154" s="28" t="s">
        <v>87</v>
      </c>
      <c r="C154" s="26" t="s">
        <v>758</v>
      </c>
      <c r="D154" s="18"/>
      <c r="E154" s="26" t="s">
        <v>758</v>
      </c>
      <c r="F154" s="58" t="s">
        <v>116</v>
      </c>
      <c r="G154" s="28" t="s">
        <v>87</v>
      </c>
      <c r="H154" s="19" t="s">
        <v>272</v>
      </c>
      <c r="I154" s="19" t="s">
        <v>760</v>
      </c>
    </row>
    <row r="155" spans="1:9">
      <c r="A155" s="59" t="s">
        <v>756</v>
      </c>
      <c r="B155" s="35" t="s">
        <v>87</v>
      </c>
      <c r="C155" s="40" t="s">
        <v>758</v>
      </c>
      <c r="D155" s="18"/>
      <c r="E155" s="40" t="s">
        <v>758</v>
      </c>
      <c r="F155" s="59" t="s">
        <v>756</v>
      </c>
      <c r="G155" s="35" t="s">
        <v>87</v>
      </c>
      <c r="H155" s="19" t="s">
        <v>274</v>
      </c>
      <c r="I155" s="19" t="s">
        <v>567</v>
      </c>
    </row>
    <row r="156" spans="1:9">
      <c r="A156" s="59" t="s">
        <v>757</v>
      </c>
      <c r="B156" s="35" t="s">
        <v>87</v>
      </c>
      <c r="C156" s="40" t="s">
        <v>758</v>
      </c>
      <c r="D156" s="18"/>
      <c r="E156" s="40" t="s">
        <v>758</v>
      </c>
      <c r="F156" s="59" t="s">
        <v>757</v>
      </c>
      <c r="G156" s="35" t="s">
        <v>87</v>
      </c>
      <c r="H156" s="19" t="s">
        <v>276</v>
      </c>
      <c r="I156" s="19" t="s">
        <v>568</v>
      </c>
    </row>
    <row r="157" spans="1:9">
      <c r="A157" s="59" t="s">
        <v>467</v>
      </c>
      <c r="B157" s="42" t="s">
        <v>87</v>
      </c>
      <c r="C157" s="40" t="s">
        <v>758</v>
      </c>
      <c r="D157" s="18"/>
      <c r="E157" s="40" t="s">
        <v>758</v>
      </c>
      <c r="F157" s="59" t="s">
        <v>467</v>
      </c>
      <c r="G157" s="42" t="s">
        <v>87</v>
      </c>
      <c r="H157" s="19" t="s">
        <v>278</v>
      </c>
      <c r="I157" s="19" t="s">
        <v>569</v>
      </c>
    </row>
    <row r="158" spans="1:9">
      <c r="A158" s="60" t="s">
        <v>468</v>
      </c>
      <c r="B158" s="31" t="s">
        <v>87</v>
      </c>
      <c r="C158" s="29" t="s">
        <v>758</v>
      </c>
      <c r="D158" s="18"/>
      <c r="E158" s="29" t="s">
        <v>758</v>
      </c>
      <c r="F158" s="60" t="s">
        <v>468</v>
      </c>
      <c r="G158" s="31" t="s">
        <v>87</v>
      </c>
      <c r="H158" s="19" t="s">
        <v>279</v>
      </c>
      <c r="I158" s="19" t="s">
        <v>570</v>
      </c>
    </row>
    <row r="159" spans="1:9">
      <c r="A159" s="55" t="s">
        <v>387</v>
      </c>
      <c r="B159" s="39" t="s">
        <v>87</v>
      </c>
      <c r="C159" s="37" t="s">
        <v>439</v>
      </c>
      <c r="D159" s="18"/>
      <c r="E159" s="37" t="s">
        <v>439</v>
      </c>
      <c r="F159" s="55" t="s">
        <v>387</v>
      </c>
      <c r="G159" s="39" t="s">
        <v>87</v>
      </c>
      <c r="H159" s="19" t="s">
        <v>280</v>
      </c>
      <c r="I159" s="19" t="s">
        <v>571</v>
      </c>
    </row>
    <row r="160" spans="1:9">
      <c r="A160" s="57" t="s">
        <v>388</v>
      </c>
      <c r="B160" s="42" t="s">
        <v>87</v>
      </c>
      <c r="C160" s="40" t="s">
        <v>439</v>
      </c>
      <c r="D160" s="18"/>
      <c r="E160" s="40" t="s">
        <v>439</v>
      </c>
      <c r="F160" s="57" t="s">
        <v>388</v>
      </c>
      <c r="G160" s="42" t="s">
        <v>87</v>
      </c>
      <c r="H160" s="19" t="s">
        <v>281</v>
      </c>
      <c r="I160" s="19" t="s">
        <v>572</v>
      </c>
    </row>
    <row r="161" spans="1:9">
      <c r="A161" s="57" t="s">
        <v>389</v>
      </c>
      <c r="B161" s="42" t="s">
        <v>87</v>
      </c>
      <c r="C161" s="40" t="s">
        <v>439</v>
      </c>
      <c r="D161" s="18"/>
      <c r="E161" s="40" t="s">
        <v>439</v>
      </c>
      <c r="F161" s="57" t="s">
        <v>389</v>
      </c>
      <c r="G161" s="42" t="s">
        <v>87</v>
      </c>
      <c r="H161" s="19" t="s">
        <v>283</v>
      </c>
      <c r="I161" s="19" t="s">
        <v>573</v>
      </c>
    </row>
    <row r="162" spans="1:9">
      <c r="A162" s="61" t="s">
        <v>120</v>
      </c>
      <c r="B162" s="28" t="s">
        <v>87</v>
      </c>
      <c r="C162" s="26" t="s">
        <v>439</v>
      </c>
      <c r="D162" s="20"/>
      <c r="E162" s="26" t="s">
        <v>439</v>
      </c>
      <c r="F162" s="61" t="s">
        <v>120</v>
      </c>
      <c r="G162" s="28" t="s">
        <v>87</v>
      </c>
      <c r="H162" s="19" t="s">
        <v>285</v>
      </c>
      <c r="I162" s="19" t="s">
        <v>574</v>
      </c>
    </row>
    <row r="163" spans="1:9">
      <c r="A163" s="56" t="s">
        <v>738</v>
      </c>
      <c r="B163" s="35" t="s">
        <v>87</v>
      </c>
      <c r="C163" s="33" t="s">
        <v>439</v>
      </c>
      <c r="D163" s="20"/>
      <c r="E163" s="33" t="s">
        <v>439</v>
      </c>
      <c r="F163" s="56" t="s">
        <v>738</v>
      </c>
      <c r="G163" s="35" t="s">
        <v>87</v>
      </c>
      <c r="H163" s="19" t="s">
        <v>287</v>
      </c>
      <c r="I163" s="19" t="s">
        <v>575</v>
      </c>
    </row>
    <row r="164" spans="1:9">
      <c r="A164" s="56" t="s">
        <v>122</v>
      </c>
      <c r="B164" s="35" t="s">
        <v>87</v>
      </c>
      <c r="C164" s="33" t="s">
        <v>439</v>
      </c>
      <c r="D164" s="20"/>
      <c r="E164" s="33" t="s">
        <v>439</v>
      </c>
      <c r="F164" s="56" t="s">
        <v>122</v>
      </c>
      <c r="G164" s="35" t="s">
        <v>87</v>
      </c>
      <c r="H164" s="19" t="s">
        <v>288</v>
      </c>
      <c r="I164" s="19" t="s">
        <v>576</v>
      </c>
    </row>
    <row r="165" spans="1:9">
      <c r="A165" s="56" t="s">
        <v>124</v>
      </c>
      <c r="B165" s="35" t="s">
        <v>87</v>
      </c>
      <c r="C165" s="33" t="s">
        <v>439</v>
      </c>
      <c r="D165" s="18"/>
      <c r="E165" s="33" t="s">
        <v>439</v>
      </c>
      <c r="F165" s="56" t="s">
        <v>124</v>
      </c>
      <c r="G165" s="35" t="s">
        <v>87</v>
      </c>
      <c r="H165" s="19" t="s">
        <v>291</v>
      </c>
      <c r="I165" s="19" t="s">
        <v>577</v>
      </c>
    </row>
    <row r="166" spans="1:9">
      <c r="A166" s="56" t="s">
        <v>166</v>
      </c>
      <c r="B166" s="35" t="s">
        <v>87</v>
      </c>
      <c r="C166" s="33" t="s">
        <v>439</v>
      </c>
      <c r="D166" s="18"/>
      <c r="E166" s="33" t="s">
        <v>439</v>
      </c>
      <c r="F166" s="56" t="s">
        <v>166</v>
      </c>
      <c r="G166" s="35" t="s">
        <v>87</v>
      </c>
      <c r="H166" s="19" t="s">
        <v>293</v>
      </c>
      <c r="I166" s="19" t="s">
        <v>578</v>
      </c>
    </row>
    <row r="167" spans="1:9">
      <c r="A167" s="56" t="s">
        <v>168</v>
      </c>
      <c r="B167" s="35" t="s">
        <v>87</v>
      </c>
      <c r="C167" s="33" t="s">
        <v>439</v>
      </c>
      <c r="D167" s="18"/>
      <c r="E167" s="33" t="s">
        <v>439</v>
      </c>
      <c r="F167" s="56" t="s">
        <v>168</v>
      </c>
      <c r="G167" s="35" t="s">
        <v>87</v>
      </c>
      <c r="H167" s="19" t="s">
        <v>295</v>
      </c>
      <c r="I167" s="19" t="s">
        <v>579</v>
      </c>
    </row>
    <row r="168" spans="1:9">
      <c r="A168" s="56" t="s">
        <v>126</v>
      </c>
      <c r="B168" s="35" t="s">
        <v>87</v>
      </c>
      <c r="C168" s="33" t="s">
        <v>439</v>
      </c>
      <c r="D168" s="18"/>
      <c r="E168" s="33" t="s">
        <v>439</v>
      </c>
      <c r="F168" s="56" t="s">
        <v>126</v>
      </c>
      <c r="G168" s="35" t="s">
        <v>87</v>
      </c>
      <c r="H168" s="19" t="s">
        <v>297</v>
      </c>
      <c r="I168" s="19" t="s">
        <v>580</v>
      </c>
    </row>
    <row r="169" spans="1:9">
      <c r="A169" s="56" t="s">
        <v>128</v>
      </c>
      <c r="B169" s="35" t="s">
        <v>87</v>
      </c>
      <c r="C169" s="33" t="s">
        <v>439</v>
      </c>
      <c r="D169" s="18"/>
      <c r="E169" s="33" t="s">
        <v>439</v>
      </c>
      <c r="F169" s="56" t="s">
        <v>128</v>
      </c>
      <c r="G169" s="35" t="s">
        <v>87</v>
      </c>
      <c r="H169" s="19" t="s">
        <v>298</v>
      </c>
      <c r="I169" s="19" t="s">
        <v>581</v>
      </c>
    </row>
    <row r="170" spans="1:9">
      <c r="A170" s="56" t="s">
        <v>130</v>
      </c>
      <c r="B170" s="35" t="s">
        <v>87</v>
      </c>
      <c r="C170" s="33" t="s">
        <v>439</v>
      </c>
      <c r="D170" s="18"/>
      <c r="E170" s="33" t="s">
        <v>439</v>
      </c>
      <c r="F170" s="56" t="s">
        <v>130</v>
      </c>
      <c r="G170" s="35" t="s">
        <v>87</v>
      </c>
      <c r="H170" s="19" t="s">
        <v>302</v>
      </c>
      <c r="I170" s="19" t="s">
        <v>582</v>
      </c>
    </row>
    <row r="171" spans="1:9">
      <c r="A171" s="56" t="s">
        <v>132</v>
      </c>
      <c r="B171" s="35" t="s">
        <v>87</v>
      </c>
      <c r="C171" s="33" t="s">
        <v>439</v>
      </c>
      <c r="D171" s="18"/>
      <c r="E171" s="33" t="s">
        <v>439</v>
      </c>
      <c r="F171" s="56" t="s">
        <v>132</v>
      </c>
      <c r="G171" s="35" t="s">
        <v>87</v>
      </c>
      <c r="H171" s="19" t="s">
        <v>304</v>
      </c>
      <c r="I171" s="19" t="s">
        <v>583</v>
      </c>
    </row>
    <row r="172" spans="1:9">
      <c r="A172" s="56" t="s">
        <v>170</v>
      </c>
      <c r="B172" s="35" t="s">
        <v>87</v>
      </c>
      <c r="C172" s="33" t="s">
        <v>439</v>
      </c>
      <c r="D172" s="18"/>
      <c r="E172" s="33" t="s">
        <v>439</v>
      </c>
      <c r="F172" s="56" t="s">
        <v>170</v>
      </c>
      <c r="G172" s="35" t="s">
        <v>87</v>
      </c>
      <c r="H172" s="19" t="s">
        <v>306</v>
      </c>
      <c r="I172" s="19" t="s">
        <v>584</v>
      </c>
    </row>
    <row r="173" spans="1:9">
      <c r="A173" s="56" t="s">
        <v>172</v>
      </c>
      <c r="B173" s="35" t="s">
        <v>87</v>
      </c>
      <c r="C173" s="33" t="s">
        <v>439</v>
      </c>
      <c r="D173" s="18"/>
      <c r="E173" s="33" t="s">
        <v>439</v>
      </c>
      <c r="F173" s="56" t="s">
        <v>172</v>
      </c>
      <c r="G173" s="35" t="s">
        <v>87</v>
      </c>
      <c r="H173" s="19" t="s">
        <v>308</v>
      </c>
      <c r="I173" s="19" t="s">
        <v>585</v>
      </c>
    </row>
    <row r="174" spans="1:9">
      <c r="A174" s="56" t="s">
        <v>134</v>
      </c>
      <c r="B174" s="35" t="s">
        <v>87</v>
      </c>
      <c r="C174" s="33" t="s">
        <v>439</v>
      </c>
      <c r="D174" s="18"/>
      <c r="E174" s="33" t="s">
        <v>439</v>
      </c>
      <c r="F174" s="56" t="s">
        <v>134</v>
      </c>
      <c r="G174" s="35" t="s">
        <v>87</v>
      </c>
      <c r="H174" s="19" t="s">
        <v>310</v>
      </c>
      <c r="I174" s="19" t="s">
        <v>586</v>
      </c>
    </row>
    <row r="175" spans="1:9">
      <c r="A175" s="56" t="s">
        <v>136</v>
      </c>
      <c r="B175" s="35" t="s">
        <v>87</v>
      </c>
      <c r="C175" s="33" t="s">
        <v>439</v>
      </c>
      <c r="D175" s="18"/>
      <c r="E175" s="33" t="s">
        <v>439</v>
      </c>
      <c r="F175" s="56" t="s">
        <v>136</v>
      </c>
      <c r="G175" s="35" t="s">
        <v>87</v>
      </c>
      <c r="H175" s="19" t="s">
        <v>311</v>
      </c>
      <c r="I175" s="19" t="s">
        <v>587</v>
      </c>
    </row>
    <row r="176" spans="1:9">
      <c r="A176" s="56" t="s">
        <v>138</v>
      </c>
      <c r="B176" s="35" t="s">
        <v>87</v>
      </c>
      <c r="C176" s="33" t="s">
        <v>439</v>
      </c>
      <c r="D176" s="18"/>
      <c r="E176" s="33" t="s">
        <v>439</v>
      </c>
      <c r="F176" s="56" t="s">
        <v>138</v>
      </c>
      <c r="G176" s="35" t="s">
        <v>87</v>
      </c>
      <c r="H176" s="19" t="s">
        <v>313</v>
      </c>
      <c r="I176" s="19" t="s">
        <v>588</v>
      </c>
    </row>
    <row r="177" spans="1:9">
      <c r="A177" s="56" t="s">
        <v>140</v>
      </c>
      <c r="B177" s="35" t="s">
        <v>87</v>
      </c>
      <c r="C177" s="33" t="s">
        <v>439</v>
      </c>
      <c r="D177" s="18"/>
      <c r="E177" s="33" t="s">
        <v>439</v>
      </c>
      <c r="F177" s="56" t="s">
        <v>140</v>
      </c>
      <c r="G177" s="35" t="s">
        <v>87</v>
      </c>
      <c r="H177" s="19" t="s">
        <v>314</v>
      </c>
      <c r="I177" s="19" t="s">
        <v>589</v>
      </c>
    </row>
    <row r="178" spans="1:9">
      <c r="A178" s="56" t="s">
        <v>142</v>
      </c>
      <c r="B178" s="35" t="s">
        <v>87</v>
      </c>
      <c r="C178" s="33" t="s">
        <v>439</v>
      </c>
      <c r="D178" s="18"/>
      <c r="E178" s="33" t="s">
        <v>439</v>
      </c>
      <c r="F178" s="56" t="s">
        <v>142</v>
      </c>
      <c r="G178" s="35" t="s">
        <v>87</v>
      </c>
      <c r="H178" s="19" t="s">
        <v>316</v>
      </c>
      <c r="I178" s="19" t="s">
        <v>590</v>
      </c>
    </row>
    <row r="179" spans="1:9">
      <c r="A179" s="56" t="s">
        <v>144</v>
      </c>
      <c r="B179" s="35" t="s">
        <v>87</v>
      </c>
      <c r="C179" s="33" t="s">
        <v>439</v>
      </c>
      <c r="D179" s="18"/>
      <c r="E179" s="33" t="s">
        <v>439</v>
      </c>
      <c r="F179" s="56" t="s">
        <v>144</v>
      </c>
      <c r="G179" s="35" t="s">
        <v>87</v>
      </c>
      <c r="H179" s="19" t="s">
        <v>318</v>
      </c>
      <c r="I179" s="19" t="s">
        <v>591</v>
      </c>
    </row>
    <row r="180" spans="1:9">
      <c r="A180" s="56" t="s">
        <v>174</v>
      </c>
      <c r="B180" s="35" t="s">
        <v>87</v>
      </c>
      <c r="C180" s="33" t="s">
        <v>439</v>
      </c>
      <c r="D180" s="18"/>
      <c r="E180" s="33" t="s">
        <v>439</v>
      </c>
      <c r="F180" s="56" t="s">
        <v>174</v>
      </c>
      <c r="G180" s="35" t="s">
        <v>87</v>
      </c>
      <c r="H180" s="19" t="s">
        <v>321</v>
      </c>
      <c r="I180" s="19" t="s">
        <v>592</v>
      </c>
    </row>
    <row r="181" spans="1:9">
      <c r="A181" s="56" t="s">
        <v>146</v>
      </c>
      <c r="B181" s="35" t="s">
        <v>87</v>
      </c>
      <c r="C181" s="33" t="s">
        <v>439</v>
      </c>
      <c r="D181" s="18"/>
      <c r="E181" s="33" t="s">
        <v>439</v>
      </c>
      <c r="F181" s="56" t="s">
        <v>146</v>
      </c>
      <c r="G181" s="35" t="s">
        <v>87</v>
      </c>
      <c r="H181" s="19" t="s">
        <v>322</v>
      </c>
      <c r="I181" s="19" t="s">
        <v>593</v>
      </c>
    </row>
    <row r="182" spans="1:9">
      <c r="A182" s="56" t="s">
        <v>176</v>
      </c>
      <c r="B182" s="35" t="s">
        <v>87</v>
      </c>
      <c r="C182" s="33" t="s">
        <v>439</v>
      </c>
      <c r="D182" s="18"/>
      <c r="E182" s="33" t="s">
        <v>439</v>
      </c>
      <c r="F182" s="56" t="s">
        <v>176</v>
      </c>
      <c r="G182" s="35" t="s">
        <v>87</v>
      </c>
      <c r="H182" s="19" t="s">
        <v>324</v>
      </c>
      <c r="I182" s="19" t="s">
        <v>594</v>
      </c>
    </row>
    <row r="183" spans="1:9">
      <c r="A183" s="56" t="s">
        <v>148</v>
      </c>
      <c r="B183" s="35" t="s">
        <v>87</v>
      </c>
      <c r="C183" s="33" t="s">
        <v>439</v>
      </c>
      <c r="D183" s="18"/>
      <c r="E183" s="33" t="s">
        <v>439</v>
      </c>
      <c r="F183" s="56" t="s">
        <v>148</v>
      </c>
      <c r="G183" s="35" t="s">
        <v>87</v>
      </c>
      <c r="H183" s="19" t="s">
        <v>326</v>
      </c>
      <c r="I183" s="19" t="s">
        <v>595</v>
      </c>
    </row>
    <row r="184" spans="1:9">
      <c r="A184" s="56" t="s">
        <v>178</v>
      </c>
      <c r="B184" s="35" t="s">
        <v>87</v>
      </c>
      <c r="C184" s="33" t="s">
        <v>439</v>
      </c>
      <c r="D184" s="18"/>
      <c r="E184" s="33" t="s">
        <v>439</v>
      </c>
      <c r="F184" s="56" t="s">
        <v>178</v>
      </c>
      <c r="G184" s="35" t="s">
        <v>87</v>
      </c>
      <c r="H184" s="19" t="s">
        <v>328</v>
      </c>
      <c r="I184" s="19" t="s">
        <v>596</v>
      </c>
    </row>
    <row r="185" spans="1:9">
      <c r="A185" s="56" t="s">
        <v>150</v>
      </c>
      <c r="B185" s="35" t="s">
        <v>87</v>
      </c>
      <c r="C185" s="33" t="s">
        <v>439</v>
      </c>
      <c r="D185" s="18"/>
      <c r="E185" s="33" t="s">
        <v>439</v>
      </c>
      <c r="F185" s="56" t="s">
        <v>150</v>
      </c>
      <c r="G185" s="35" t="s">
        <v>87</v>
      </c>
      <c r="H185" s="19" t="s">
        <v>329</v>
      </c>
      <c r="I185" s="19" t="s">
        <v>597</v>
      </c>
    </row>
    <row r="186" spans="1:9">
      <c r="A186" s="56" t="s">
        <v>152</v>
      </c>
      <c r="B186" s="35" t="s">
        <v>87</v>
      </c>
      <c r="C186" s="33" t="s">
        <v>439</v>
      </c>
      <c r="D186" s="18"/>
      <c r="E186" s="33" t="s">
        <v>439</v>
      </c>
      <c r="F186" s="56" t="s">
        <v>152</v>
      </c>
      <c r="G186" s="35" t="s">
        <v>87</v>
      </c>
      <c r="H186" s="19" t="s">
        <v>331</v>
      </c>
      <c r="I186" s="19" t="s">
        <v>598</v>
      </c>
    </row>
    <row r="187" spans="1:9">
      <c r="A187" s="56" t="s">
        <v>154</v>
      </c>
      <c r="B187" s="35" t="s">
        <v>87</v>
      </c>
      <c r="C187" s="33" t="s">
        <v>439</v>
      </c>
      <c r="D187" s="18"/>
      <c r="E187" s="33" t="s">
        <v>439</v>
      </c>
      <c r="F187" s="56" t="s">
        <v>154</v>
      </c>
      <c r="G187" s="35" t="s">
        <v>87</v>
      </c>
      <c r="H187" s="19" t="s">
        <v>333</v>
      </c>
      <c r="I187" s="19" t="s">
        <v>599</v>
      </c>
    </row>
    <row r="188" spans="1:9">
      <c r="A188" s="56" t="s">
        <v>156</v>
      </c>
      <c r="B188" s="35" t="s">
        <v>87</v>
      </c>
      <c r="C188" s="33" t="s">
        <v>439</v>
      </c>
      <c r="D188" s="18"/>
      <c r="E188" s="33" t="s">
        <v>439</v>
      </c>
      <c r="F188" s="56" t="s">
        <v>156</v>
      </c>
      <c r="G188" s="35" t="s">
        <v>87</v>
      </c>
      <c r="H188" s="19" t="s">
        <v>334</v>
      </c>
      <c r="I188" s="19" t="s">
        <v>600</v>
      </c>
    </row>
    <row r="189" spans="1:9">
      <c r="A189" s="56" t="s">
        <v>180</v>
      </c>
      <c r="B189" s="35" t="s">
        <v>87</v>
      </c>
      <c r="C189" s="33" t="s">
        <v>439</v>
      </c>
      <c r="D189" s="18"/>
      <c r="E189" s="33" t="s">
        <v>439</v>
      </c>
      <c r="F189" s="56" t="s">
        <v>180</v>
      </c>
      <c r="G189" s="35" t="s">
        <v>87</v>
      </c>
      <c r="H189" s="19" t="s">
        <v>335</v>
      </c>
      <c r="I189" s="19" t="s">
        <v>601</v>
      </c>
    </row>
    <row r="190" spans="1:9">
      <c r="A190" s="56" t="s">
        <v>158</v>
      </c>
      <c r="B190" s="35" t="s">
        <v>87</v>
      </c>
      <c r="C190" s="33" t="s">
        <v>439</v>
      </c>
      <c r="D190" s="18"/>
      <c r="E190" s="33" t="s">
        <v>439</v>
      </c>
      <c r="F190" s="56" t="s">
        <v>158</v>
      </c>
      <c r="G190" s="35" t="s">
        <v>87</v>
      </c>
      <c r="H190" s="19" t="s">
        <v>337</v>
      </c>
      <c r="I190" s="19" t="s">
        <v>602</v>
      </c>
    </row>
    <row r="191" spans="1:9">
      <c r="A191" s="56" t="s">
        <v>160</v>
      </c>
      <c r="B191" s="35" t="s">
        <v>87</v>
      </c>
      <c r="C191" s="33" t="s">
        <v>439</v>
      </c>
      <c r="D191" s="18"/>
      <c r="E191" s="33" t="s">
        <v>439</v>
      </c>
      <c r="F191" s="56" t="s">
        <v>160</v>
      </c>
      <c r="G191" s="35" t="s">
        <v>87</v>
      </c>
      <c r="H191" s="19" t="s">
        <v>339</v>
      </c>
      <c r="I191" s="19" t="s">
        <v>603</v>
      </c>
    </row>
    <row r="192" spans="1:9">
      <c r="A192" s="56" t="s">
        <v>162</v>
      </c>
      <c r="B192" s="35" t="s">
        <v>87</v>
      </c>
      <c r="C192" s="33" t="s">
        <v>439</v>
      </c>
      <c r="D192" s="18"/>
      <c r="E192" s="33" t="s">
        <v>439</v>
      </c>
      <c r="F192" s="56" t="s">
        <v>162</v>
      </c>
      <c r="G192" s="35" t="s">
        <v>87</v>
      </c>
      <c r="H192" s="19" t="s">
        <v>341</v>
      </c>
      <c r="I192" s="19" t="s">
        <v>739</v>
      </c>
    </row>
    <row r="193" spans="1:9">
      <c r="A193" s="56" t="s">
        <v>182</v>
      </c>
      <c r="B193" s="35" t="s">
        <v>87</v>
      </c>
      <c r="C193" s="33" t="s">
        <v>439</v>
      </c>
      <c r="D193" s="18"/>
      <c r="E193" s="33" t="s">
        <v>439</v>
      </c>
      <c r="F193" s="56" t="s">
        <v>182</v>
      </c>
      <c r="G193" s="35" t="s">
        <v>87</v>
      </c>
      <c r="H193" s="19" t="s">
        <v>342</v>
      </c>
      <c r="I193" s="19" t="s">
        <v>604</v>
      </c>
    </row>
    <row r="194" spans="1:9">
      <c r="A194" s="56" t="s">
        <v>164</v>
      </c>
      <c r="B194" s="35" t="s">
        <v>87</v>
      </c>
      <c r="C194" s="33" t="s">
        <v>439</v>
      </c>
      <c r="D194" s="18"/>
      <c r="E194" s="33" t="s">
        <v>439</v>
      </c>
      <c r="F194" s="56" t="s">
        <v>164</v>
      </c>
      <c r="G194" s="35" t="s">
        <v>87</v>
      </c>
      <c r="H194" s="19" t="s">
        <v>343</v>
      </c>
      <c r="I194" s="19" t="s">
        <v>605</v>
      </c>
    </row>
    <row r="195" spans="1:9">
      <c r="A195" s="57" t="s">
        <v>184</v>
      </c>
      <c r="B195" s="42" t="s">
        <v>87</v>
      </c>
      <c r="C195" s="40" t="s">
        <v>439</v>
      </c>
      <c r="D195" s="18"/>
      <c r="E195" s="40" t="s">
        <v>439</v>
      </c>
      <c r="F195" s="57" t="s">
        <v>184</v>
      </c>
      <c r="G195" s="42" t="s">
        <v>87</v>
      </c>
      <c r="H195" s="19" t="s">
        <v>345</v>
      </c>
      <c r="I195" s="19" t="s">
        <v>606</v>
      </c>
    </row>
    <row r="196" spans="1:9">
      <c r="A196" s="41" t="s">
        <v>186</v>
      </c>
      <c r="B196" s="42" t="s">
        <v>87</v>
      </c>
      <c r="C196" s="40" t="s">
        <v>439</v>
      </c>
      <c r="D196" s="18"/>
      <c r="E196" s="40" t="s">
        <v>439</v>
      </c>
      <c r="F196" s="41" t="s">
        <v>186</v>
      </c>
      <c r="G196" s="42" t="s">
        <v>87</v>
      </c>
      <c r="H196" s="19" t="s">
        <v>346</v>
      </c>
      <c r="I196" s="19" t="s">
        <v>607</v>
      </c>
    </row>
    <row r="197" spans="1:9">
      <c r="A197" s="27" t="s">
        <v>8</v>
      </c>
      <c r="B197" s="28" t="s">
        <v>5</v>
      </c>
      <c r="C197" s="26" t="s">
        <v>6</v>
      </c>
      <c r="D197" s="18"/>
      <c r="E197" s="26" t="s">
        <v>6</v>
      </c>
      <c r="F197" s="27" t="s">
        <v>8</v>
      </c>
      <c r="G197" s="28" t="s">
        <v>5</v>
      </c>
      <c r="H197" s="19" t="s">
        <v>347</v>
      </c>
      <c r="I197" s="19" t="s">
        <v>608</v>
      </c>
    </row>
    <row r="198" spans="1:9">
      <c r="A198" s="34" t="s">
        <v>740</v>
      </c>
      <c r="B198" s="35" t="s">
        <v>5</v>
      </c>
      <c r="C198" s="33" t="s">
        <v>6</v>
      </c>
      <c r="D198" s="18"/>
      <c r="E198" s="33" t="s">
        <v>6</v>
      </c>
      <c r="F198" s="34" t="s">
        <v>740</v>
      </c>
      <c r="G198" s="35" t="s">
        <v>5</v>
      </c>
      <c r="H198" s="19" t="s">
        <v>348</v>
      </c>
      <c r="I198" s="19" t="s">
        <v>609</v>
      </c>
    </row>
    <row r="199" spans="1:9">
      <c r="A199" s="34" t="s">
        <v>418</v>
      </c>
      <c r="B199" s="35" t="s">
        <v>5</v>
      </c>
      <c r="C199" s="33" t="s">
        <v>6</v>
      </c>
      <c r="D199" s="18"/>
      <c r="E199" s="33" t="s">
        <v>6</v>
      </c>
      <c r="F199" s="34" t="s">
        <v>418</v>
      </c>
      <c r="G199" s="35" t="s">
        <v>5</v>
      </c>
      <c r="H199" s="19" t="s">
        <v>349</v>
      </c>
      <c r="I199" s="19" t="s">
        <v>741</v>
      </c>
    </row>
    <row r="200" spans="1:9">
      <c r="A200" s="34" t="s">
        <v>469</v>
      </c>
      <c r="B200" s="35" t="s">
        <v>5</v>
      </c>
      <c r="C200" s="33" t="s">
        <v>6</v>
      </c>
      <c r="D200" s="18"/>
      <c r="E200" s="33" t="s">
        <v>6</v>
      </c>
      <c r="F200" s="34" t="s">
        <v>469</v>
      </c>
      <c r="G200" s="35" t="s">
        <v>5</v>
      </c>
      <c r="H200" s="19" t="s">
        <v>350</v>
      </c>
      <c r="I200" s="19" t="s">
        <v>743</v>
      </c>
    </row>
    <row r="201" spans="1:9">
      <c r="A201" s="36" t="s">
        <v>769</v>
      </c>
      <c r="B201" s="35" t="s">
        <v>5</v>
      </c>
      <c r="C201" s="33" t="s">
        <v>6</v>
      </c>
      <c r="D201" s="18"/>
      <c r="E201" s="33" t="s">
        <v>6</v>
      </c>
      <c r="F201" s="36" t="s">
        <v>769</v>
      </c>
      <c r="G201" s="35" t="s">
        <v>5</v>
      </c>
      <c r="H201" s="19" t="s">
        <v>352</v>
      </c>
      <c r="I201" s="19" t="s">
        <v>610</v>
      </c>
    </row>
    <row r="202" spans="1:9">
      <c r="A202" s="34" t="s">
        <v>11</v>
      </c>
      <c r="B202" s="35" t="s">
        <v>5</v>
      </c>
      <c r="C202" s="33" t="s">
        <v>6</v>
      </c>
      <c r="D202" s="18"/>
      <c r="E202" s="33" t="s">
        <v>6</v>
      </c>
      <c r="F202" s="34" t="s">
        <v>11</v>
      </c>
      <c r="G202" s="35" t="s">
        <v>5</v>
      </c>
      <c r="H202" s="19" t="s">
        <v>354</v>
      </c>
      <c r="I202" s="19" t="s">
        <v>611</v>
      </c>
    </row>
    <row r="203" spans="1:9">
      <c r="A203" s="62" t="s">
        <v>13</v>
      </c>
      <c r="B203" s="50" t="s">
        <v>5</v>
      </c>
      <c r="C203" s="51" t="s">
        <v>6</v>
      </c>
      <c r="D203" s="18"/>
      <c r="E203" s="51" t="s">
        <v>6</v>
      </c>
      <c r="F203" s="62" t="s">
        <v>13</v>
      </c>
      <c r="G203" s="50" t="s">
        <v>5</v>
      </c>
      <c r="H203" s="19" t="s">
        <v>405</v>
      </c>
      <c r="I203" s="19" t="s">
        <v>612</v>
      </c>
    </row>
    <row r="204" spans="1:9">
      <c r="A204" s="60" t="s">
        <v>742</v>
      </c>
      <c r="B204" s="31" t="s">
        <v>5</v>
      </c>
      <c r="C204" s="29" t="s">
        <v>6</v>
      </c>
      <c r="D204" s="18"/>
      <c r="E204" s="29" t="s">
        <v>6</v>
      </c>
      <c r="F204" s="60" t="s">
        <v>742</v>
      </c>
      <c r="G204" s="31" t="s">
        <v>5</v>
      </c>
      <c r="H204" s="19" t="s">
        <v>406</v>
      </c>
      <c r="I204" s="19" t="s">
        <v>613</v>
      </c>
    </row>
    <row r="205" spans="1:9">
      <c r="A205" s="63" t="s">
        <v>395</v>
      </c>
      <c r="B205" s="28" t="s">
        <v>207</v>
      </c>
      <c r="C205" s="26" t="s">
        <v>231</v>
      </c>
      <c r="D205" s="18"/>
      <c r="E205" s="26" t="s">
        <v>231</v>
      </c>
      <c r="F205" s="63" t="s">
        <v>395</v>
      </c>
      <c r="G205" s="28" t="s">
        <v>207</v>
      </c>
      <c r="H205" s="19" t="s">
        <v>407</v>
      </c>
      <c r="I205" s="19" t="s">
        <v>614</v>
      </c>
    </row>
    <row r="206" spans="1:9">
      <c r="A206" s="56" t="s">
        <v>233</v>
      </c>
      <c r="B206" s="35" t="s">
        <v>207</v>
      </c>
      <c r="C206" s="33" t="s">
        <v>231</v>
      </c>
      <c r="D206" s="18"/>
      <c r="E206" s="33" t="s">
        <v>231</v>
      </c>
      <c r="F206" s="56" t="s">
        <v>233</v>
      </c>
      <c r="G206" s="35" t="s">
        <v>207</v>
      </c>
      <c r="H206" s="19" t="s">
        <v>408</v>
      </c>
      <c r="I206" s="19" t="s">
        <v>615</v>
      </c>
    </row>
    <row r="207" spans="1:9">
      <c r="A207" s="56" t="s">
        <v>235</v>
      </c>
      <c r="B207" s="35" t="s">
        <v>207</v>
      </c>
      <c r="C207" s="33" t="s">
        <v>231</v>
      </c>
      <c r="D207" s="18"/>
      <c r="E207" s="33" t="s">
        <v>231</v>
      </c>
      <c r="F207" s="56" t="s">
        <v>235</v>
      </c>
      <c r="G207" s="35" t="s">
        <v>207</v>
      </c>
      <c r="H207" s="19" t="s">
        <v>409</v>
      </c>
      <c r="I207" s="19" t="s">
        <v>616</v>
      </c>
    </row>
    <row r="208" spans="1:9">
      <c r="A208" s="56" t="s">
        <v>237</v>
      </c>
      <c r="B208" s="35" t="s">
        <v>207</v>
      </c>
      <c r="C208" s="33" t="s">
        <v>231</v>
      </c>
      <c r="D208" s="18"/>
      <c r="E208" s="33" t="s">
        <v>231</v>
      </c>
      <c r="F208" s="56" t="s">
        <v>237</v>
      </c>
      <c r="G208" s="35" t="s">
        <v>207</v>
      </c>
      <c r="H208" s="19" t="s">
        <v>410</v>
      </c>
      <c r="I208" s="19" t="s">
        <v>617</v>
      </c>
    </row>
    <row r="209" spans="1:9">
      <c r="A209" s="56" t="s">
        <v>244</v>
      </c>
      <c r="B209" s="35" t="s">
        <v>207</v>
      </c>
      <c r="C209" s="33" t="s">
        <v>231</v>
      </c>
      <c r="D209" s="18"/>
      <c r="E209" s="33" t="s">
        <v>231</v>
      </c>
      <c r="F209" s="56" t="s">
        <v>244</v>
      </c>
      <c r="G209" s="35" t="s">
        <v>207</v>
      </c>
      <c r="H209" s="19" t="s">
        <v>411</v>
      </c>
      <c r="I209" s="19" t="s">
        <v>618</v>
      </c>
    </row>
    <row r="210" spans="1:9">
      <c r="A210" s="57" t="s">
        <v>246</v>
      </c>
      <c r="B210" s="35" t="s">
        <v>207</v>
      </c>
      <c r="C210" s="33" t="s">
        <v>231</v>
      </c>
      <c r="D210" s="18"/>
      <c r="E210" s="33" t="s">
        <v>231</v>
      </c>
      <c r="F210" s="57" t="s">
        <v>246</v>
      </c>
      <c r="G210" s="35" t="s">
        <v>207</v>
      </c>
      <c r="H210" s="19" t="s">
        <v>412</v>
      </c>
      <c r="I210" s="19" t="s">
        <v>619</v>
      </c>
    </row>
    <row r="211" spans="1:9">
      <c r="A211" s="56" t="s">
        <v>248</v>
      </c>
      <c r="B211" s="35" t="s">
        <v>207</v>
      </c>
      <c r="C211" s="33" t="s">
        <v>231</v>
      </c>
      <c r="D211" s="18"/>
      <c r="E211" s="33" t="s">
        <v>231</v>
      </c>
      <c r="F211" s="56" t="s">
        <v>248</v>
      </c>
      <c r="G211" s="35" t="s">
        <v>207</v>
      </c>
      <c r="H211" s="19" t="s">
        <v>413</v>
      </c>
      <c r="I211" s="19" t="s">
        <v>620</v>
      </c>
    </row>
    <row r="212" spans="1:9">
      <c r="A212" s="56" t="s">
        <v>396</v>
      </c>
      <c r="B212" s="35" t="s">
        <v>207</v>
      </c>
      <c r="C212" s="33" t="s">
        <v>231</v>
      </c>
      <c r="D212" s="18"/>
      <c r="E212" s="33" t="s">
        <v>231</v>
      </c>
      <c r="F212" s="56" t="s">
        <v>396</v>
      </c>
      <c r="G212" s="35" t="s">
        <v>207</v>
      </c>
      <c r="H212" s="19" t="s">
        <v>414</v>
      </c>
      <c r="I212" s="21" t="s">
        <v>621</v>
      </c>
    </row>
    <row r="213" spans="1:9">
      <c r="A213" s="57" t="s">
        <v>240</v>
      </c>
      <c r="B213" s="42" t="s">
        <v>207</v>
      </c>
      <c r="C213" s="40" t="s">
        <v>231</v>
      </c>
      <c r="D213" s="18"/>
      <c r="E213" s="40" t="s">
        <v>231</v>
      </c>
      <c r="F213" s="57" t="s">
        <v>240</v>
      </c>
      <c r="G213" s="42" t="s">
        <v>207</v>
      </c>
      <c r="H213" s="19" t="s">
        <v>415</v>
      </c>
      <c r="I213" s="21" t="s">
        <v>622</v>
      </c>
    </row>
    <row r="214" spans="1:9">
      <c r="A214" s="57" t="s">
        <v>242</v>
      </c>
      <c r="B214" s="42" t="s">
        <v>207</v>
      </c>
      <c r="C214" s="40" t="s">
        <v>231</v>
      </c>
      <c r="D214" s="18"/>
      <c r="E214" s="40" t="s">
        <v>231</v>
      </c>
      <c r="F214" s="57" t="s">
        <v>242</v>
      </c>
      <c r="G214" s="42" t="s">
        <v>207</v>
      </c>
      <c r="H214" s="19" t="s">
        <v>416</v>
      </c>
      <c r="I214" s="19" t="s">
        <v>623</v>
      </c>
    </row>
    <row r="215" spans="1:9">
      <c r="A215" s="65" t="s">
        <v>387</v>
      </c>
      <c r="B215" s="66" t="s">
        <v>87</v>
      </c>
      <c r="C215" s="64" t="s">
        <v>192</v>
      </c>
      <c r="D215" s="18"/>
      <c r="E215" s="64" t="s">
        <v>192</v>
      </c>
      <c r="F215" s="65" t="s">
        <v>387</v>
      </c>
      <c r="G215" s="66" t="s">
        <v>87</v>
      </c>
      <c r="H215" s="19" t="s">
        <v>429</v>
      </c>
      <c r="I215" s="19" t="s">
        <v>624</v>
      </c>
    </row>
    <row r="216" spans="1:9">
      <c r="A216" s="57" t="s">
        <v>390</v>
      </c>
      <c r="B216" s="42" t="s">
        <v>87</v>
      </c>
      <c r="C216" s="40" t="s">
        <v>192</v>
      </c>
      <c r="D216" s="18"/>
      <c r="E216" s="40" t="s">
        <v>192</v>
      </c>
      <c r="F216" s="57" t="s">
        <v>390</v>
      </c>
      <c r="G216" s="42" t="s">
        <v>87</v>
      </c>
      <c r="H216" s="19" t="s">
        <v>433</v>
      </c>
      <c r="I216" s="19" t="s">
        <v>625</v>
      </c>
    </row>
    <row r="217" spans="1:9">
      <c r="A217" s="63" t="s">
        <v>423</v>
      </c>
      <c r="B217" s="28" t="s">
        <v>250</v>
      </c>
      <c r="C217" s="26" t="s">
        <v>264</v>
      </c>
      <c r="D217" s="18"/>
      <c r="E217" s="26" t="s">
        <v>264</v>
      </c>
      <c r="F217" s="63" t="s">
        <v>423</v>
      </c>
      <c r="G217" s="28" t="s">
        <v>250</v>
      </c>
      <c r="H217" s="19" t="s">
        <v>628</v>
      </c>
      <c r="I217" s="19" t="s">
        <v>626</v>
      </c>
    </row>
    <row r="218" spans="1:9">
      <c r="A218" s="56" t="s">
        <v>424</v>
      </c>
      <c r="B218" s="35" t="s">
        <v>250</v>
      </c>
      <c r="C218" s="33" t="s">
        <v>264</v>
      </c>
      <c r="D218" s="18"/>
      <c r="E218" s="33" t="s">
        <v>264</v>
      </c>
      <c r="F218" s="56" t="s">
        <v>424</v>
      </c>
      <c r="G218" s="35" t="s">
        <v>250</v>
      </c>
      <c r="H218" s="19" t="s">
        <v>630</v>
      </c>
      <c r="I218" s="19" t="s">
        <v>627</v>
      </c>
    </row>
    <row r="219" spans="1:9">
      <c r="A219" s="56" t="s">
        <v>425</v>
      </c>
      <c r="B219" s="35" t="s">
        <v>250</v>
      </c>
      <c r="C219" s="33" t="s">
        <v>264</v>
      </c>
      <c r="D219" s="18"/>
      <c r="E219" s="33" t="s">
        <v>264</v>
      </c>
      <c r="F219" s="56" t="s">
        <v>425</v>
      </c>
      <c r="G219" s="35" t="s">
        <v>250</v>
      </c>
      <c r="H219" s="19" t="s">
        <v>632</v>
      </c>
      <c r="I219" s="19" t="s">
        <v>629</v>
      </c>
    </row>
    <row r="220" spans="1:9">
      <c r="A220" s="56" t="s">
        <v>470</v>
      </c>
      <c r="B220" s="35" t="s">
        <v>300</v>
      </c>
      <c r="C220" s="33" t="s">
        <v>264</v>
      </c>
      <c r="D220" s="18"/>
      <c r="E220" s="33" t="s">
        <v>264</v>
      </c>
      <c r="F220" s="56" t="s">
        <v>470</v>
      </c>
      <c r="G220" s="35" t="s">
        <v>300</v>
      </c>
      <c r="H220" s="19" t="s">
        <v>634</v>
      </c>
      <c r="I220" s="19" t="s">
        <v>631</v>
      </c>
    </row>
    <row r="221" spans="1:9">
      <c r="A221" s="56" t="s">
        <v>332</v>
      </c>
      <c r="B221" s="35" t="s">
        <v>300</v>
      </c>
      <c r="C221" s="33" t="s">
        <v>264</v>
      </c>
      <c r="D221" s="18"/>
      <c r="E221" s="33" t="s">
        <v>264</v>
      </c>
      <c r="F221" s="56" t="s">
        <v>332</v>
      </c>
      <c r="G221" s="35" t="s">
        <v>300</v>
      </c>
      <c r="H221" s="19" t="s">
        <v>636</v>
      </c>
      <c r="I221" s="19" t="s">
        <v>633</v>
      </c>
    </row>
    <row r="222" spans="1:9">
      <c r="A222" s="46" t="s">
        <v>426</v>
      </c>
      <c r="B222" s="42" t="s">
        <v>300</v>
      </c>
      <c r="C222" s="67" t="s">
        <v>264</v>
      </c>
      <c r="D222" s="18"/>
      <c r="E222" s="67" t="s">
        <v>264</v>
      </c>
      <c r="F222" s="46" t="s">
        <v>426</v>
      </c>
      <c r="G222" s="42" t="s">
        <v>300</v>
      </c>
      <c r="H222" s="19" t="s">
        <v>638</v>
      </c>
      <c r="I222" s="19" t="s">
        <v>635</v>
      </c>
    </row>
    <row r="223" spans="1:9">
      <c r="A223" s="69" t="s">
        <v>268</v>
      </c>
      <c r="B223" s="70" t="s">
        <v>471</v>
      </c>
      <c r="C223" s="68" t="s">
        <v>264</v>
      </c>
      <c r="D223" s="18"/>
      <c r="E223" s="68" t="s">
        <v>264</v>
      </c>
      <c r="F223" s="69" t="s">
        <v>268</v>
      </c>
      <c r="G223" s="70" t="s">
        <v>471</v>
      </c>
      <c r="H223" s="19" t="s">
        <v>640</v>
      </c>
      <c r="I223" s="19" t="s">
        <v>637</v>
      </c>
    </row>
    <row r="224" spans="1:9">
      <c r="A224" s="72" t="s">
        <v>78</v>
      </c>
      <c r="B224" s="73" t="s">
        <v>745</v>
      </c>
      <c r="C224" s="71" t="s">
        <v>79</v>
      </c>
      <c r="D224" s="18"/>
      <c r="E224" s="71" t="s">
        <v>79</v>
      </c>
      <c r="F224" s="72" t="s">
        <v>78</v>
      </c>
      <c r="G224" s="73" t="s">
        <v>745</v>
      </c>
      <c r="H224" s="19" t="s">
        <v>642</v>
      </c>
      <c r="I224" s="19" t="s">
        <v>639</v>
      </c>
    </row>
    <row r="225" spans="1:9">
      <c r="A225" s="74" t="s">
        <v>81</v>
      </c>
      <c r="B225" s="75" t="s">
        <v>745</v>
      </c>
      <c r="C225" s="67" t="s">
        <v>79</v>
      </c>
      <c r="D225" s="18"/>
      <c r="E225" s="67" t="s">
        <v>79</v>
      </c>
      <c r="F225" s="74" t="s">
        <v>81</v>
      </c>
      <c r="G225" s="75" t="s">
        <v>745</v>
      </c>
      <c r="H225" s="19" t="s">
        <v>644</v>
      </c>
      <c r="I225" s="19" t="s">
        <v>641</v>
      </c>
    </row>
    <row r="226" spans="1:9">
      <c r="A226" s="74" t="s">
        <v>83</v>
      </c>
      <c r="B226" s="75" t="s">
        <v>745</v>
      </c>
      <c r="C226" s="67" t="s">
        <v>79</v>
      </c>
      <c r="D226" s="5"/>
      <c r="E226" s="67" t="s">
        <v>79</v>
      </c>
      <c r="F226" s="74" t="s">
        <v>83</v>
      </c>
      <c r="G226" s="75" t="s">
        <v>745</v>
      </c>
      <c r="H226" s="19" t="s">
        <v>646</v>
      </c>
      <c r="I226" s="19" t="s">
        <v>643</v>
      </c>
    </row>
    <row r="227" spans="1:9">
      <c r="A227" s="72" t="s">
        <v>400</v>
      </c>
      <c r="B227" s="73" t="s">
        <v>300</v>
      </c>
      <c r="C227" s="71" t="s">
        <v>336</v>
      </c>
      <c r="D227" s="5"/>
      <c r="E227" s="71" t="s">
        <v>336</v>
      </c>
      <c r="F227" s="72" t="s">
        <v>400</v>
      </c>
      <c r="G227" s="73" t="s">
        <v>300</v>
      </c>
      <c r="H227" s="19" t="s">
        <v>648</v>
      </c>
      <c r="I227" s="19" t="s">
        <v>645</v>
      </c>
    </row>
    <row r="228" spans="1:9">
      <c r="A228" s="77" t="s">
        <v>401</v>
      </c>
      <c r="B228" s="78" t="s">
        <v>300</v>
      </c>
      <c r="C228" s="76" t="s">
        <v>336</v>
      </c>
      <c r="D228" s="5"/>
      <c r="E228" s="76" t="s">
        <v>336</v>
      </c>
      <c r="F228" s="77" t="s">
        <v>401</v>
      </c>
      <c r="G228" s="78" t="s">
        <v>300</v>
      </c>
      <c r="H228" s="19" t="s">
        <v>650</v>
      </c>
      <c r="I228" s="19" t="s">
        <v>647</v>
      </c>
    </row>
    <row r="229" spans="1:9">
      <c r="A229" s="74" t="s">
        <v>402</v>
      </c>
      <c r="B229" s="75" t="s">
        <v>300</v>
      </c>
      <c r="C229" s="67" t="s">
        <v>336</v>
      </c>
      <c r="D229" s="5"/>
      <c r="E229" s="67" t="s">
        <v>336</v>
      </c>
      <c r="F229" s="74" t="s">
        <v>402</v>
      </c>
      <c r="G229" s="75" t="s">
        <v>300</v>
      </c>
      <c r="H229" s="19" t="s">
        <v>652</v>
      </c>
      <c r="I229" s="19" t="s">
        <v>649</v>
      </c>
    </row>
    <row r="230" spans="1:9">
      <c r="A230" s="69" t="s">
        <v>403</v>
      </c>
      <c r="B230" s="31" t="s">
        <v>300</v>
      </c>
      <c r="C230" s="68" t="s">
        <v>336</v>
      </c>
      <c r="D230" s="5"/>
      <c r="E230" s="68" t="s">
        <v>336</v>
      </c>
      <c r="F230" s="69" t="s">
        <v>403</v>
      </c>
      <c r="G230" s="31" t="s">
        <v>300</v>
      </c>
      <c r="H230" s="19" t="s">
        <v>744</v>
      </c>
      <c r="I230" s="5" t="s">
        <v>651</v>
      </c>
    </row>
    <row r="231" spans="1:9">
      <c r="A231" s="72" t="s">
        <v>289</v>
      </c>
      <c r="B231" s="28" t="s">
        <v>270</v>
      </c>
      <c r="C231" s="71" t="s">
        <v>290</v>
      </c>
      <c r="D231" s="4"/>
      <c r="E231" s="71" t="s">
        <v>290</v>
      </c>
      <c r="F231" s="72" t="s">
        <v>289</v>
      </c>
      <c r="G231" s="28" t="s">
        <v>270</v>
      </c>
      <c r="H231" s="81" t="s">
        <v>759</v>
      </c>
      <c r="I231" s="81" t="s">
        <v>653</v>
      </c>
    </row>
    <row r="232" spans="1:9">
      <c r="A232" s="77" t="s">
        <v>292</v>
      </c>
      <c r="B232" s="35" t="s">
        <v>270</v>
      </c>
      <c r="C232" s="76" t="s">
        <v>290</v>
      </c>
      <c r="E232" s="76" t="s">
        <v>290</v>
      </c>
      <c r="F232" s="77" t="s">
        <v>292</v>
      </c>
      <c r="G232" s="35" t="s">
        <v>270</v>
      </c>
      <c r="H232" s="81">
        <v>230</v>
      </c>
      <c r="I232" s="81">
        <v>50706</v>
      </c>
    </row>
    <row r="233" spans="1:9">
      <c r="A233" s="77" t="s">
        <v>294</v>
      </c>
      <c r="B233" s="35" t="s">
        <v>270</v>
      </c>
      <c r="C233" s="76" t="s">
        <v>290</v>
      </c>
      <c r="E233" s="76" t="s">
        <v>290</v>
      </c>
      <c r="F233" s="77" t="s">
        <v>294</v>
      </c>
      <c r="G233" s="35" t="s">
        <v>270</v>
      </c>
      <c r="H233" s="81">
        <v>231</v>
      </c>
      <c r="I233" s="81">
        <v>50707</v>
      </c>
    </row>
    <row r="234" spans="1:9">
      <c r="A234" s="74" t="s">
        <v>296</v>
      </c>
      <c r="B234" s="42" t="s">
        <v>270</v>
      </c>
      <c r="C234" s="67" t="s">
        <v>290</v>
      </c>
      <c r="E234" s="67" t="s">
        <v>290</v>
      </c>
      <c r="F234" s="74" t="s">
        <v>296</v>
      </c>
      <c r="G234" s="42" t="s">
        <v>270</v>
      </c>
      <c r="H234" s="81">
        <v>232</v>
      </c>
      <c r="I234" s="81">
        <v>50708</v>
      </c>
    </row>
    <row r="235" spans="1:9">
      <c r="A235" s="79" t="s">
        <v>398</v>
      </c>
      <c r="B235" s="80" t="s">
        <v>270</v>
      </c>
      <c r="C235" s="68" t="s">
        <v>290</v>
      </c>
      <c r="E235" s="68" t="s">
        <v>290</v>
      </c>
      <c r="F235" s="79" t="s">
        <v>398</v>
      </c>
      <c r="G235" s="80" t="s">
        <v>270</v>
      </c>
      <c r="H235" s="81">
        <v>233</v>
      </c>
      <c r="I235" s="81">
        <v>50709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3추(검증)</vt:lpstr>
      <vt:lpstr>Sheet1</vt:lpstr>
      <vt:lpstr>본(검증)</vt:lpstr>
      <vt:lpstr>구분표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</dc:creator>
  <cp:lastModifiedBy>User</cp:lastModifiedBy>
  <cp:lastPrinted>2020-12-14T16:26:19Z</cp:lastPrinted>
  <dcterms:created xsi:type="dcterms:W3CDTF">2015-06-26T00:14:49Z</dcterms:created>
  <dcterms:modified xsi:type="dcterms:W3CDTF">2020-12-15T07:26:34Z</dcterms:modified>
</cp:coreProperties>
</file>