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E:\2021 본예산+2020 3회추경\3회추경 예산안 심사\"/>
    </mc:Choice>
  </mc:AlternateContent>
  <xr:revisionPtr revIDLastSave="0" documentId="13_ncr:1_{CF20FDCE-0EBF-4113-A8A0-8F53A2B59CA9}" xr6:coauthVersionLast="45" xr6:coauthVersionMax="45" xr10:uidLastSave="{00000000-0000-0000-0000-000000000000}"/>
  <bookViews>
    <workbookView xWindow="-120" yWindow="-120" windowWidth="29040" windowHeight="15840" tabRatio="938" xr2:uid="{00000000-000D-0000-FFFF-FFFF00000000}"/>
  </bookViews>
  <sheets>
    <sheet name="문화체육관광국(2020 3추_세입)" sheetId="40" r:id="rId1"/>
    <sheet name="문화체육관광국(2020 3추_세출)" sheetId="51" r:id="rId2"/>
  </sheets>
  <definedNames>
    <definedName name="_xlnm.Print_Titles" localSheetId="0">'문화체육관광국(2020 3추_세입)'!$5:$6</definedName>
    <definedName name="_xlnm.Print_Titles" localSheetId="1">'문화체육관광국(2020 3추_세출)'!$5:$6</definedName>
  </definedNames>
  <calcPr calcId="181029"/>
</workbook>
</file>

<file path=xl/calcChain.xml><?xml version="1.0" encoding="utf-8"?>
<calcChain xmlns="http://schemas.openxmlformats.org/spreadsheetml/2006/main">
  <c r="H34" i="40" l="1"/>
  <c r="J34" i="40"/>
  <c r="H23" i="40"/>
  <c r="J23" i="40"/>
  <c r="G23" i="40"/>
  <c r="E22" i="51" l="1"/>
  <c r="G22" i="51"/>
  <c r="H22" i="51"/>
  <c r="D22" i="51"/>
  <c r="E14" i="51"/>
  <c r="G14" i="51"/>
  <c r="H14" i="51"/>
  <c r="D14" i="51"/>
  <c r="I28" i="51"/>
  <c r="I27" i="51"/>
  <c r="I26" i="51"/>
  <c r="I25" i="51"/>
  <c r="I19" i="51"/>
  <c r="I18" i="51"/>
  <c r="I17" i="51"/>
  <c r="E8" i="51"/>
  <c r="G8" i="51"/>
  <c r="H8" i="51"/>
  <c r="D8" i="51"/>
  <c r="I11" i="51"/>
  <c r="E34" i="40"/>
  <c r="G34" i="40"/>
  <c r="D34" i="40"/>
  <c r="I43" i="40"/>
  <c r="D44" i="40"/>
  <c r="E44" i="40"/>
  <c r="G44" i="40"/>
  <c r="H44" i="40"/>
  <c r="I42" i="40"/>
  <c r="I41" i="40"/>
  <c r="I40" i="40"/>
  <c r="I39" i="40"/>
  <c r="I29" i="40"/>
  <c r="I28" i="40"/>
  <c r="I27" i="40"/>
  <c r="G8" i="40" l="1"/>
  <c r="H8" i="40"/>
  <c r="E8" i="40"/>
  <c r="D8" i="40"/>
  <c r="I14" i="40"/>
  <c r="E23" i="40" l="1"/>
  <c r="D23" i="40"/>
  <c r="E15" i="40"/>
  <c r="G15" i="40"/>
  <c r="H15" i="40"/>
  <c r="D15" i="40"/>
  <c r="I52" i="40" l="1"/>
  <c r="F52" i="40"/>
  <c r="I51" i="40"/>
  <c r="F51" i="40"/>
  <c r="I50" i="40"/>
  <c r="F50" i="40"/>
  <c r="I49" i="40"/>
  <c r="F49" i="40"/>
  <c r="I48" i="40"/>
  <c r="F48" i="40"/>
  <c r="I47" i="40"/>
  <c r="F47" i="40"/>
  <c r="I46" i="40"/>
  <c r="F46" i="40"/>
  <c r="E18" i="40"/>
  <c r="G18" i="40"/>
  <c r="H18" i="40"/>
  <c r="D18" i="40"/>
  <c r="I22" i="40"/>
  <c r="F22" i="40"/>
  <c r="E12" i="51" l="1"/>
  <c r="G12" i="51"/>
  <c r="H12" i="51"/>
  <c r="D12" i="51"/>
  <c r="I32" i="51" l="1"/>
  <c r="F32" i="51"/>
  <c r="I31" i="51"/>
  <c r="F31" i="51"/>
  <c r="I30" i="51"/>
  <c r="F30" i="51"/>
  <c r="H29" i="51"/>
  <c r="G29" i="51"/>
  <c r="G7" i="51" s="1"/>
  <c r="E29" i="51"/>
  <c r="D29" i="51"/>
  <c r="I23" i="51"/>
  <c r="I22" i="51" s="1"/>
  <c r="F23" i="51"/>
  <c r="F22" i="51" s="1"/>
  <c r="I24" i="51"/>
  <c r="F24" i="51"/>
  <c r="I21" i="51"/>
  <c r="F21" i="51"/>
  <c r="H20" i="51"/>
  <c r="G20" i="51"/>
  <c r="E20" i="51"/>
  <c r="D20" i="51"/>
  <c r="I16" i="51"/>
  <c r="F16" i="51"/>
  <c r="I15" i="51"/>
  <c r="I14" i="51" s="1"/>
  <c r="F15" i="51"/>
  <c r="F14" i="51" s="1"/>
  <c r="I13" i="51"/>
  <c r="F13" i="51"/>
  <c r="I21" i="40"/>
  <c r="F21" i="40"/>
  <c r="I20" i="40"/>
  <c r="F20" i="40"/>
  <c r="I19" i="40"/>
  <c r="F19" i="40"/>
  <c r="I16" i="40"/>
  <c r="F16" i="40"/>
  <c r="I17" i="40"/>
  <c r="F17" i="40"/>
  <c r="F25" i="40"/>
  <c r="I25" i="40"/>
  <c r="F24" i="40"/>
  <c r="I24" i="40"/>
  <c r="F26" i="40"/>
  <c r="I26" i="40"/>
  <c r="H7" i="51" l="1"/>
  <c r="I23" i="40"/>
  <c r="F23" i="40"/>
  <c r="F15" i="40"/>
  <c r="I15" i="40"/>
  <c r="E7" i="51"/>
  <c r="I18" i="40"/>
  <c r="F18" i="40"/>
  <c r="I29" i="51"/>
  <c r="F12" i="51"/>
  <c r="F29" i="51"/>
  <c r="I12" i="51"/>
  <c r="I20" i="51"/>
  <c r="F20" i="51"/>
  <c r="I10" i="51"/>
  <c r="I9" i="51"/>
  <c r="I8" i="51" s="1"/>
  <c r="I45" i="40"/>
  <c r="I44" i="40" s="1"/>
  <c r="I36" i="40"/>
  <c r="I37" i="40"/>
  <c r="I38" i="40"/>
  <c r="I35" i="40"/>
  <c r="I34" i="40" s="1"/>
  <c r="I32" i="40"/>
  <c r="I33" i="40"/>
  <c r="I31" i="40"/>
  <c r="H30" i="40"/>
  <c r="G30" i="40"/>
  <c r="I12" i="40"/>
  <c r="F45" i="40"/>
  <c r="F44" i="40" s="1"/>
  <c r="F38" i="40"/>
  <c r="F37" i="40"/>
  <c r="F36" i="40"/>
  <c r="F35" i="40"/>
  <c r="E30" i="40"/>
  <c r="D30" i="40"/>
  <c r="F33" i="40"/>
  <c r="F32" i="40"/>
  <c r="F31" i="40"/>
  <c r="F12" i="40"/>
  <c r="F34" i="40" l="1"/>
  <c r="H7" i="40"/>
  <c r="E7" i="40"/>
  <c r="G7" i="40"/>
  <c r="I7" i="51"/>
  <c r="I30" i="40"/>
  <c r="F30" i="40"/>
  <c r="F10" i="51" l="1"/>
  <c r="F9" i="51"/>
  <c r="F8" i="51" s="1"/>
  <c r="F7" i="51" l="1"/>
  <c r="F11" i="40" l="1"/>
  <c r="I11" i="40"/>
  <c r="F10" i="40"/>
  <c r="I10" i="40"/>
  <c r="F13" i="40"/>
  <c r="I13" i="40"/>
  <c r="I9" i="40"/>
  <c r="D7" i="40"/>
  <c r="F9" i="40"/>
  <c r="I8" i="40" l="1"/>
  <c r="I7" i="40" s="1"/>
  <c r="F8" i="40"/>
  <c r="F7" i="40" s="1"/>
  <c r="D7" i="51"/>
</calcChain>
</file>

<file path=xl/sharedStrings.xml><?xml version="1.0" encoding="utf-8"?>
<sst xmlns="http://schemas.openxmlformats.org/spreadsheetml/2006/main" count="159" uniqueCount="100">
  <si>
    <t>감액</t>
    <phoneticPr fontId="4" type="noConversion"/>
  </si>
  <si>
    <t>증액</t>
    <phoneticPr fontId="4" type="noConversion"/>
  </si>
  <si>
    <t>(단위 : 천원)</t>
    <phoneticPr fontId="4" type="noConversion"/>
  </si>
  <si>
    <t>증감액(A-B)</t>
    <phoneticPr fontId="4" type="noConversion"/>
  </si>
  <si>
    <t>조정액 (C)</t>
    <phoneticPr fontId="4" type="noConversion"/>
  </si>
  <si>
    <t>D=A+C</t>
    <phoneticPr fontId="4" type="noConversion"/>
  </si>
  <si>
    <t>세부사업명 및 부기명</t>
    <phoneticPr fontId="4" type="noConversion"/>
  </si>
  <si>
    <t>설명서
페이지</t>
    <phoneticPr fontId="4" type="noConversion"/>
  </si>
  <si>
    <t>당초(B)</t>
    <phoneticPr fontId="4" type="noConversion"/>
  </si>
  <si>
    <t>예산액</t>
    <phoneticPr fontId="4" type="noConversion"/>
  </si>
  <si>
    <t>증감사유(핵심요약)</t>
    <phoneticPr fontId="4" type="noConversion"/>
  </si>
  <si>
    <t>예산액</t>
    <phoneticPr fontId="4" type="noConversion"/>
  </si>
  <si>
    <t>상임위 조정
예산안(D)</t>
    <phoneticPr fontId="4" type="noConversion"/>
  </si>
  <si>
    <t>항, 목</t>
    <phoneticPr fontId="4" type="noConversion"/>
  </si>
  <si>
    <t>(일반회계) 세입예산</t>
    <phoneticPr fontId="4" type="noConversion"/>
  </si>
  <si>
    <t>(일반회계) 세출예산</t>
    <phoneticPr fontId="4" type="noConversion"/>
  </si>
  <si>
    <t>문화체육관광국</t>
    <phoneticPr fontId="4" type="noConversion"/>
  </si>
  <si>
    <t>통계목</t>
    <phoneticPr fontId="4" type="noConversion"/>
  </si>
  <si>
    <t>체육과</t>
    <phoneticPr fontId="4" type="noConversion"/>
  </si>
  <si>
    <t>문화유산과</t>
    <phoneticPr fontId="4" type="noConversion"/>
  </si>
  <si>
    <t>관광과</t>
    <phoneticPr fontId="4" type="noConversion"/>
  </si>
  <si>
    <t>남한산성세계유산센터</t>
    <phoneticPr fontId="4" type="noConversion"/>
  </si>
  <si>
    <t>사무관리비</t>
    <phoneticPr fontId="43" type="noConversion"/>
  </si>
  <si>
    <t>국고보조금</t>
    <phoneticPr fontId="43" type="noConversion"/>
  </si>
  <si>
    <t>기금</t>
    <phoneticPr fontId="43" type="noConversion"/>
  </si>
  <si>
    <t>문화종무과</t>
    <phoneticPr fontId="4" type="noConversion"/>
  </si>
  <si>
    <t>콘텐츠정책과</t>
    <phoneticPr fontId="4" type="noConversion"/>
  </si>
  <si>
    <t>예술정책과</t>
    <phoneticPr fontId="4" type="noConversion"/>
  </si>
  <si>
    <t>체육과 도비 사용잔액</t>
    <phoneticPr fontId="43" type="noConversion"/>
  </si>
  <si>
    <t>가상현실 스포츠실 보급 지원</t>
    <phoneticPr fontId="43" type="noConversion"/>
  </si>
  <si>
    <t>기타이자수입</t>
    <phoneticPr fontId="43" type="noConversion"/>
  </si>
  <si>
    <t>시도비 반환금 수입</t>
    <phoneticPr fontId="43" type="noConversion"/>
  </si>
  <si>
    <t>그외 수입</t>
    <phoneticPr fontId="43" type="noConversion"/>
  </si>
  <si>
    <t>국고보조금 사용잔액</t>
    <phoneticPr fontId="43" type="noConversion"/>
  </si>
  <si>
    <t>자치단체자본보조</t>
    <phoneticPr fontId="43" type="noConversion"/>
  </si>
  <si>
    <t>국고보조금반환금</t>
    <phoneticPr fontId="43" type="noConversion"/>
  </si>
  <si>
    <t>행사운영비</t>
    <phoneticPr fontId="43" type="noConversion"/>
  </si>
  <si>
    <t>2020년 3회 추경 사업목록 (세입)</t>
    <phoneticPr fontId="4" type="noConversion"/>
  </si>
  <si>
    <t>2020년 3회 추경 사업목록 (세출)</t>
    <phoneticPr fontId="4" type="noConversion"/>
  </si>
  <si>
    <t>문화종무과 도비 이자 반납금</t>
    <phoneticPr fontId="43" type="noConversion"/>
  </si>
  <si>
    <t>문화종무과 도비 사용잔액</t>
    <phoneticPr fontId="43" type="noConversion"/>
  </si>
  <si>
    <t>문화종무과 도비 민간이전 사용잔액</t>
    <phoneticPr fontId="43" type="noConversion"/>
  </si>
  <si>
    <t>전통사찰 방재시스템 유지보수</t>
    <phoneticPr fontId="43" type="noConversion"/>
  </si>
  <si>
    <t>문화종무과 국비보조금 사용잔액</t>
    <phoneticPr fontId="43" type="noConversion"/>
  </si>
  <si>
    <t>그외수입</t>
    <phoneticPr fontId="43" type="noConversion"/>
  </si>
  <si>
    <t>3회추경(A)</t>
    <phoneticPr fontId="4" type="noConversion"/>
  </si>
  <si>
    <t>콘텐츠정책과 도비 이자 반납금</t>
    <phoneticPr fontId="43" type="noConversion"/>
  </si>
  <si>
    <t>예술정책과 도비 이자반납금</t>
    <phoneticPr fontId="43" type="noConversion"/>
  </si>
  <si>
    <t>예술정책과 도비사용잔액</t>
    <phoneticPr fontId="43" type="noConversion"/>
  </si>
  <si>
    <t xml:space="preserve">국고보조금 </t>
    <phoneticPr fontId="43" type="noConversion"/>
  </si>
  <si>
    <t>문화유산과 도비 이자반납금</t>
    <phoneticPr fontId="43" type="noConversion"/>
  </si>
  <si>
    <t>문화유산과 도비사용잔액</t>
    <phoneticPr fontId="43" type="noConversion"/>
  </si>
  <si>
    <t>문화유산과 도비 민간이전 사용잔액</t>
    <phoneticPr fontId="43" type="noConversion"/>
  </si>
  <si>
    <t>관광과 도비 이자 반납금</t>
    <phoneticPr fontId="43" type="noConversion"/>
  </si>
  <si>
    <t>관광과 도비사용잔액</t>
    <phoneticPr fontId="43" type="noConversion"/>
  </si>
  <si>
    <t xml:space="preserve">관광과 도비 민간이전 사용잔액 </t>
    <phoneticPr fontId="43" type="noConversion"/>
  </si>
  <si>
    <t>야영시설 화재 안전성 확보</t>
    <phoneticPr fontId="43" type="noConversion"/>
  </si>
  <si>
    <t>남한산성세계유산센터 행궁 매표소 수입</t>
    <phoneticPr fontId="43" type="noConversion"/>
  </si>
  <si>
    <t>남한산성세계유산센터 주차장 시설 사용료 수입</t>
    <phoneticPr fontId="43" type="noConversion"/>
  </si>
  <si>
    <t>남한산성세계유산센터 행궁 기념품숍 수입</t>
    <phoneticPr fontId="43" type="noConversion"/>
  </si>
  <si>
    <t>남한산성세계유산센터 도비 이자 반납금</t>
    <phoneticPr fontId="43" type="noConversion"/>
  </si>
  <si>
    <t>남한산성세계유산센터 도비사용잔액</t>
    <phoneticPr fontId="43" type="noConversion"/>
  </si>
  <si>
    <t>남한산성세계유산센터 도비 민간이전 사용잔액</t>
    <phoneticPr fontId="43" type="noConversion"/>
  </si>
  <si>
    <t>세계유산 홍보 프로그램(남한산성)</t>
    <phoneticPr fontId="43" type="noConversion"/>
  </si>
  <si>
    <t>남한산성세계유산센터 국비보조금 사용잔액</t>
    <phoneticPr fontId="43" type="noConversion"/>
  </si>
  <si>
    <t>입장료수입</t>
    <phoneticPr fontId="43" type="noConversion"/>
  </si>
  <si>
    <t>주차요금수입</t>
    <phoneticPr fontId="43" type="noConversion"/>
  </si>
  <si>
    <t>기타사업수입</t>
    <phoneticPr fontId="43" type="noConversion"/>
  </si>
  <si>
    <t>전통사찰 방재시스템 유지보수(국비/지원)</t>
    <phoneticPr fontId="43" type="noConversion"/>
  </si>
  <si>
    <t>반환금 기타</t>
    <phoneticPr fontId="43" type="noConversion"/>
  </si>
  <si>
    <t>자치단체등이전</t>
    <phoneticPr fontId="43" type="noConversion"/>
  </si>
  <si>
    <t>야영장 화재 안전성 확보(기금/지원)</t>
    <phoneticPr fontId="43" type="noConversion"/>
  </si>
  <si>
    <t>세계유산 홍보 프로그램(남한산성)(국비/직접)</t>
    <phoneticPr fontId="43" type="noConversion"/>
  </si>
  <si>
    <t>콘텐츠정책과 도비 민간이전 사용 잔액</t>
    <phoneticPr fontId="43" type="noConversion"/>
  </si>
  <si>
    <t>예술정책과 도비 민간이전 사용잔액</t>
    <phoneticPr fontId="43" type="noConversion"/>
  </si>
  <si>
    <t>예술정책과 국비 사용잔액</t>
    <phoneticPr fontId="43" type="noConversion"/>
  </si>
  <si>
    <t>체육과 국도비 민간이전 사용잔액</t>
    <phoneticPr fontId="43" type="noConversion"/>
  </si>
  <si>
    <t>반환금 기타(국비반납액)</t>
    <phoneticPr fontId="43" type="noConversion"/>
  </si>
  <si>
    <t>반환금기타(국비반납액)</t>
    <phoneticPr fontId="43" type="noConversion"/>
  </si>
  <si>
    <t>가상현실 스포츠실 보급 지원(기금/지원)</t>
    <phoneticPr fontId="43" type="noConversion"/>
  </si>
  <si>
    <t>기본경비(남한산성세계유산센터)</t>
    <phoneticPr fontId="43" type="noConversion"/>
  </si>
  <si>
    <t>생활문화센터 조성</t>
    <phoneticPr fontId="43" type="noConversion"/>
  </si>
  <si>
    <t>국가균형발전특별회계보조금</t>
    <phoneticPr fontId="43" type="noConversion"/>
  </si>
  <si>
    <t>호우피해 체육시설 재해복구 사업(행안부)(성립전)</t>
    <phoneticPr fontId="43" type="noConversion"/>
  </si>
  <si>
    <t>호우피해 체육시설 재해복구 사업(문체부)</t>
    <phoneticPr fontId="43" type="noConversion"/>
  </si>
  <si>
    <t>국민체육센터 제로에너지 시설 조성 지원</t>
    <phoneticPr fontId="43" type="noConversion"/>
  </si>
  <si>
    <t>관광지 방역·수용태세 개선지원(성립전)</t>
    <phoneticPr fontId="43" type="noConversion"/>
  </si>
  <si>
    <t>관광지 방역·수용태세 개선지원</t>
    <phoneticPr fontId="43" type="noConversion"/>
  </si>
  <si>
    <t>관광시설 재해복구(행안부)(성립전)</t>
    <phoneticPr fontId="43" type="noConversion"/>
  </si>
  <si>
    <t>관광시설 재해복구(문체부)(야영장)</t>
    <phoneticPr fontId="43" type="noConversion"/>
  </si>
  <si>
    <t>관광시설 재해복구(문체부)(관광시설)</t>
    <phoneticPr fontId="43" type="noConversion"/>
  </si>
  <si>
    <t>생활문화센터 조성(균특/지원)</t>
    <phoneticPr fontId="43" type="noConversion"/>
  </si>
  <si>
    <t>호우피해 체육시설 재해복구사업(행안부)(국비/지원)(성립전)</t>
    <phoneticPr fontId="43" type="noConversion"/>
  </si>
  <si>
    <t>호우피해 체육시설 재해복구사업(문체부)(국비/지원)</t>
    <phoneticPr fontId="43" type="noConversion"/>
  </si>
  <si>
    <t>국민체육센터 제로에너지 시설 조성 지원(기금/지원)</t>
    <phoneticPr fontId="43" type="noConversion"/>
  </si>
  <si>
    <t>관광지 방역·수용태세 개선지원(국비/지원)</t>
    <phoneticPr fontId="43" type="noConversion"/>
  </si>
  <si>
    <t>자치단체경상보조금</t>
    <phoneticPr fontId="43" type="noConversion"/>
  </si>
  <si>
    <t>관광시설 재해복구(행안부)(국비/지원)(성립전)</t>
    <phoneticPr fontId="43" type="noConversion"/>
  </si>
  <si>
    <t>관광시설 재해복구(문체부)(야영장)(국비/지원)</t>
    <phoneticPr fontId="43" type="noConversion"/>
  </si>
  <si>
    <t>관광시설 재해복구(문체부)(관광시설)(국비/지원)</t>
    <phoneticPr fontId="4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</si>
</sst>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&quot;RM&quot;#,##0.00_);[Red]&quot;₩&quot;\!\(&quot;RM&quot;#,##0.00&quot;₩&quot;\!\)"/>
    <numFmt numFmtId="177" formatCode="&quot;?#,##0;\-&quot;&quot;?&quot;#,##0"/>
    <numFmt numFmtId="178" formatCode="&quot;?#,##0.00;\-&quot;&quot;?&quot;#,##0.00"/>
    <numFmt numFmtId="179" formatCode="#,##0.00&quot;₩&quot;\!\ &quot;F&quot;;[Red]&quot;₩&quot;\!\-#,##0.00&quot;₩&quot;\!\ &quot;F&quot;"/>
    <numFmt numFmtId="180" formatCode="#,##0_ ;[Red]&quot;△&quot;#,##0\ "/>
    <numFmt numFmtId="181" formatCode="#,##0;[Red]\△#,##0"/>
    <numFmt numFmtId="182" formatCode="#,##0_ ;[Red]\-#,##0\ "/>
    <numFmt numFmtId="183" formatCode="#,##0;[Red]\▲#,##0"/>
  </numFmts>
  <fonts count="5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8"/>
      <name val="굴림체"/>
      <family val="3"/>
      <charset val="129"/>
    </font>
    <font>
      <b/>
      <sz val="13"/>
      <color indexed="12"/>
      <name val="굴림체"/>
      <family val="3"/>
      <charset val="129"/>
    </font>
    <font>
      <b/>
      <sz val="1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돋움"/>
      <family val="3"/>
      <charset val="129"/>
    </font>
    <font>
      <sz val="12"/>
      <name val="¹UAAA¼"/>
      <family val="3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9"/>
      <name val="돋움"/>
      <family val="3"/>
      <charset val="129"/>
    </font>
    <font>
      <b/>
      <sz val="16"/>
      <color indexed="12"/>
      <name val="굴림체"/>
      <family val="3"/>
      <charset val="129"/>
    </font>
    <font>
      <sz val="8"/>
      <color theme="1"/>
      <name val="맑은 고딕"/>
      <family val="3"/>
      <charset val="129"/>
    </font>
    <font>
      <b/>
      <sz val="11"/>
      <color theme="1"/>
      <name val="돋움"/>
      <family val="3"/>
      <charset val="129"/>
    </font>
    <font>
      <b/>
      <sz val="9"/>
      <color theme="1"/>
      <name val="굴림체"/>
      <family val="3"/>
      <charset val="129"/>
    </font>
    <font>
      <b/>
      <sz val="13"/>
      <color rgb="FFFF0000"/>
      <name val="굴림체"/>
      <family val="3"/>
      <charset val="129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3" fillId="0" borderId="0" applyFont="0" applyFill="0" applyBorder="0" applyAlignment="0" applyProtection="0"/>
    <xf numFmtId="38" fontId="29" fillId="16" borderId="0" applyNumberFormat="0" applyBorder="0" applyAlignment="0" applyProtection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10" fontId="29" fillId="17" borderId="3" applyNumberFormat="0" applyBorder="0" applyAlignment="0" applyProtection="0"/>
    <xf numFmtId="176" fontId="3" fillId="0" borderId="0"/>
    <xf numFmtId="0" fontId="31" fillId="0" borderId="0"/>
    <xf numFmtId="10" fontId="31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2" borderId="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23" borderId="5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0"/>
    <xf numFmtId="0" fontId="15" fillId="0" borderId="0" applyNumberFormat="0" applyFill="0" applyBorder="0" applyAlignment="0" applyProtection="0">
      <alignment vertical="center"/>
    </xf>
    <xf numFmtId="0" fontId="16" fillId="25" borderId="6" applyNumberFormat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179" fontId="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8" fillId="0" borderId="0">
      <alignment vertical="center"/>
    </xf>
    <xf numFmtId="0" fontId="3" fillId="0" borderId="0"/>
    <xf numFmtId="0" fontId="34" fillId="0" borderId="0"/>
    <xf numFmtId="41" fontId="3" fillId="0" borderId="0" applyFont="0" applyFill="0" applyBorder="0" applyAlignment="0" applyProtection="0"/>
    <xf numFmtId="0" fontId="3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41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" fillId="0" borderId="0">
      <alignment vertical="center"/>
    </xf>
    <xf numFmtId="0" fontId="42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right" vertical="center" wrapText="1"/>
    </xf>
    <xf numFmtId="0" fontId="35" fillId="27" borderId="3" xfId="0" applyFont="1" applyFill="1" applyBorder="1" applyAlignment="1">
      <alignment horizontal="center" vertical="center"/>
    </xf>
    <xf numFmtId="0" fontId="39" fillId="27" borderId="3" xfId="0" applyFont="1" applyFill="1" applyBorder="1" applyAlignment="1">
      <alignment horizontal="center" vertical="center"/>
    </xf>
    <xf numFmtId="41" fontId="35" fillId="29" borderId="3" xfId="0" applyNumberFormat="1" applyFont="1" applyFill="1" applyBorder="1" applyAlignment="1">
      <alignment horizontal="center" vertical="center" shrinkToFit="1"/>
    </xf>
    <xf numFmtId="0" fontId="36" fillId="27" borderId="3" xfId="0" applyFont="1" applyFill="1" applyBorder="1" applyAlignment="1">
      <alignment horizontal="center" vertical="center" wrapText="1"/>
    </xf>
    <xf numFmtId="0" fontId="5" fillId="27" borderId="3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right" vertical="center" wrapText="1"/>
    </xf>
    <xf numFmtId="0" fontId="32" fillId="28" borderId="3" xfId="0" applyFont="1" applyFill="1" applyBorder="1" applyAlignment="1" applyProtection="1">
      <alignment horizontal="left" vertical="center" shrinkToFit="1"/>
      <protection locked="0"/>
    </xf>
    <xf numFmtId="0" fontId="44" fillId="28" borderId="3" xfId="0" applyFont="1" applyFill="1" applyBorder="1" applyAlignment="1" applyProtection="1">
      <alignment vertical="center" shrinkToFit="1"/>
      <protection locked="0"/>
    </xf>
    <xf numFmtId="41" fontId="44" fillId="0" borderId="3" xfId="49" applyFont="1" applyFill="1" applyBorder="1" applyAlignment="1">
      <alignment horizontal="right" vertical="center" shrinkToFit="1"/>
    </xf>
    <xf numFmtId="180" fontId="45" fillId="29" borderId="3" xfId="0" applyNumberFormat="1" applyFont="1" applyFill="1" applyBorder="1" applyAlignment="1">
      <alignment horizontal="right" vertical="center" shrinkToFit="1"/>
    </xf>
    <xf numFmtId="41" fontId="46" fillId="0" borderId="3" xfId="49" applyFont="1" applyFill="1" applyBorder="1" applyAlignment="1">
      <alignment horizontal="right" vertical="center" shrinkToFit="1"/>
    </xf>
    <xf numFmtId="3" fontId="44" fillId="28" borderId="3" xfId="0" applyNumberFormat="1" applyFont="1" applyFill="1" applyBorder="1" applyAlignment="1">
      <alignment horizontal="left" vertical="center" wrapText="1"/>
    </xf>
    <xf numFmtId="0" fontId="32" fillId="28" borderId="3" xfId="0" applyFont="1" applyFill="1" applyBorder="1" applyAlignment="1" applyProtection="1">
      <alignment horizontal="center" vertical="center" shrinkToFit="1"/>
      <protection hidden="1"/>
    </xf>
    <xf numFmtId="183" fontId="32" fillId="28" borderId="3" xfId="0" applyNumberFormat="1" applyFont="1" applyFill="1" applyBorder="1" applyAlignment="1" applyProtection="1">
      <alignment horizontal="right" vertical="center" shrinkToFit="1"/>
      <protection locked="0"/>
    </xf>
    <xf numFmtId="0" fontId="5" fillId="27" borderId="3" xfId="0" applyFont="1" applyFill="1" applyBorder="1" applyAlignment="1">
      <alignment horizontal="center" vertical="center"/>
    </xf>
    <xf numFmtId="3" fontId="32" fillId="28" borderId="3" xfId="0" applyNumberFormat="1" applyFont="1" applyFill="1" applyBorder="1" applyAlignment="1">
      <alignment horizontal="left" vertical="center" wrapText="1"/>
    </xf>
    <xf numFmtId="0" fontId="47" fillId="29" borderId="3" xfId="60" applyFont="1" applyFill="1" applyBorder="1" applyAlignment="1">
      <alignment horizontal="center" vertical="center" shrinkToFit="1"/>
    </xf>
    <xf numFmtId="180" fontId="48" fillId="29" borderId="3" xfId="0" applyNumberFormat="1" applyFont="1" applyFill="1" applyBorder="1" applyAlignment="1">
      <alignment horizontal="right" vertical="center" shrinkToFit="1"/>
    </xf>
    <xf numFmtId="0" fontId="47" fillId="31" borderId="3" xfId="60" applyFont="1" applyFill="1" applyBorder="1" applyAlignment="1">
      <alignment horizontal="center" vertical="center" shrinkToFit="1"/>
    </xf>
    <xf numFmtId="41" fontId="47" fillId="31" borderId="3" xfId="60" applyNumberFormat="1" applyFont="1" applyFill="1" applyBorder="1" applyAlignment="1">
      <alignment horizontal="center" vertical="center" shrinkToFit="1"/>
    </xf>
    <xf numFmtId="0" fontId="35" fillId="31" borderId="3" xfId="60" applyFont="1" applyFill="1" applyBorder="1" applyAlignment="1">
      <alignment horizontal="left" vertical="center" shrinkToFit="1"/>
    </xf>
    <xf numFmtId="0" fontId="47" fillId="31" borderId="3" xfId="0" applyFont="1" applyFill="1" applyBorder="1" applyAlignment="1">
      <alignment horizontal="center" vertical="center" shrinkToFit="1"/>
    </xf>
    <xf numFmtId="0" fontId="47" fillId="31" borderId="3" xfId="0" applyFont="1" applyFill="1" applyBorder="1" applyAlignment="1">
      <alignment horizontal="left" vertical="center" shrinkToFit="1"/>
    </xf>
    <xf numFmtId="41" fontId="48" fillId="31" borderId="3" xfId="49" applyFont="1" applyFill="1" applyBorder="1" applyAlignment="1">
      <alignment horizontal="right" vertical="center" shrinkToFit="1"/>
    </xf>
    <xf numFmtId="181" fontId="47" fillId="31" borderId="3" xfId="49" applyNumberFormat="1" applyFont="1" applyFill="1" applyBorder="1" applyAlignment="1">
      <alignment vertical="center" shrinkToFit="1"/>
    </xf>
    <xf numFmtId="41" fontId="47" fillId="31" borderId="3" xfId="49" applyFont="1" applyFill="1" applyBorder="1" applyAlignment="1">
      <alignment horizontal="right" vertical="center" shrinkToFit="1"/>
    </xf>
    <xf numFmtId="3" fontId="35" fillId="31" borderId="3" xfId="0" applyNumberFormat="1" applyFont="1" applyFill="1" applyBorder="1" applyAlignment="1">
      <alignment horizontal="left" vertical="center" wrapText="1"/>
    </xf>
    <xf numFmtId="182" fontId="44" fillId="28" borderId="3" xfId="0" applyNumberFormat="1" applyFont="1" applyFill="1" applyBorder="1" applyAlignment="1" applyProtection="1">
      <alignment vertical="center" shrinkToFit="1"/>
      <protection locked="0"/>
    </xf>
    <xf numFmtId="181" fontId="44" fillId="28" borderId="3" xfId="49" applyNumberFormat="1" applyFont="1" applyFill="1" applyBorder="1" applyAlignment="1">
      <alignment horizontal="right" vertical="center"/>
    </xf>
    <xf numFmtId="181" fontId="46" fillId="28" borderId="3" xfId="49" applyNumberFormat="1" applyFont="1" applyFill="1" applyBorder="1" applyAlignment="1">
      <alignment horizontal="right" vertical="center" wrapText="1"/>
    </xf>
    <xf numFmtId="181" fontId="46" fillId="28" borderId="3" xfId="49" applyNumberFormat="1" applyFont="1" applyFill="1" applyBorder="1" applyAlignment="1">
      <alignment horizontal="right" vertical="center"/>
    </xf>
    <xf numFmtId="0" fontId="32" fillId="0" borderId="3" xfId="0" applyFont="1" applyFill="1" applyBorder="1" applyAlignment="1" applyProtection="1">
      <alignment horizontal="left" vertical="center" shrinkToFit="1"/>
      <protection locked="0"/>
    </xf>
    <xf numFmtId="0" fontId="49" fillId="28" borderId="3" xfId="0" applyFont="1" applyFill="1" applyBorder="1" applyAlignment="1" applyProtection="1">
      <alignment horizontal="left" vertical="center" shrinkToFit="1"/>
      <protection locked="0"/>
    </xf>
    <xf numFmtId="0" fontId="49" fillId="28" borderId="3" xfId="0" applyFont="1" applyFill="1" applyBorder="1" applyAlignment="1" applyProtection="1">
      <alignment horizontal="center" vertical="center" shrinkToFit="1"/>
      <protection hidden="1"/>
    </xf>
    <xf numFmtId="0" fontId="32" fillId="0" borderId="3" xfId="0" applyFont="1" applyFill="1" applyBorder="1" applyAlignment="1" applyProtection="1">
      <alignment horizontal="center" vertical="center" shrinkToFit="1"/>
      <protection hidden="1"/>
    </xf>
    <xf numFmtId="0" fontId="49" fillId="0" borderId="3" xfId="0" applyFont="1" applyFill="1" applyBorder="1" applyAlignment="1" applyProtection="1">
      <alignment horizontal="left" vertical="center" shrinkToFit="1"/>
      <protection locked="0"/>
    </xf>
    <xf numFmtId="0" fontId="49" fillId="0" borderId="3" xfId="0" applyFont="1" applyFill="1" applyBorder="1" applyAlignment="1" applyProtection="1">
      <alignment horizontal="center" vertical="center" shrinkToFit="1"/>
      <protection hidden="1"/>
    </xf>
    <xf numFmtId="41" fontId="50" fillId="0" borderId="3" xfId="49" applyFont="1" applyFill="1" applyBorder="1" applyAlignment="1">
      <alignment horizontal="right" vertical="center" shrinkToFit="1"/>
    </xf>
    <xf numFmtId="41" fontId="51" fillId="0" borderId="3" xfId="49" applyFont="1" applyFill="1" applyBorder="1" applyAlignment="1">
      <alignment horizontal="right" vertical="center" shrinkToFit="1"/>
    </xf>
    <xf numFmtId="41" fontId="51" fillId="26" borderId="3" xfId="49" applyFont="1" applyFill="1" applyBorder="1" applyAlignment="1">
      <alignment horizontal="right" vertical="center" shrinkToFit="1"/>
    </xf>
    <xf numFmtId="41" fontId="51" fillId="26" borderId="3" xfId="0" applyNumberFormat="1" applyFont="1" applyFill="1" applyBorder="1" applyAlignment="1">
      <alignment horizontal="right" vertical="center" shrinkToFit="1"/>
    </xf>
    <xf numFmtId="183" fontId="32" fillId="33" borderId="3" xfId="0" applyNumberFormat="1" applyFont="1" applyFill="1" applyBorder="1" applyAlignment="1" applyProtection="1">
      <alignment horizontal="right" vertical="center" shrinkToFit="1"/>
      <protection locked="0"/>
    </xf>
    <xf numFmtId="41" fontId="44" fillId="0" borderId="3" xfId="49" applyFont="1" applyFill="1" applyBorder="1" applyAlignment="1">
      <alignment horizontal="left" vertical="center" shrinkToFit="1"/>
    </xf>
    <xf numFmtId="0" fontId="44" fillId="34" borderId="3" xfId="0" applyFont="1" applyFill="1" applyBorder="1" applyAlignment="1" applyProtection="1">
      <alignment vertical="center" shrinkToFit="1"/>
      <protection locked="0"/>
    </xf>
    <xf numFmtId="0" fontId="32" fillId="34" borderId="3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5" fillId="27" borderId="3" xfId="0" applyFont="1" applyFill="1" applyBorder="1" applyAlignment="1">
      <alignment horizontal="center" vertical="center"/>
    </xf>
    <xf numFmtId="0" fontId="35" fillId="27" borderId="3" xfId="0" applyFont="1" applyFill="1" applyBorder="1" applyAlignment="1">
      <alignment horizontal="center" vertical="center" wrapText="1"/>
    </xf>
    <xf numFmtId="0" fontId="5" fillId="27" borderId="3" xfId="0" applyFont="1" applyFill="1" applyBorder="1" applyAlignment="1">
      <alignment horizontal="center" vertical="center" wrapText="1"/>
    </xf>
    <xf numFmtId="0" fontId="35" fillId="27" borderId="3" xfId="0" applyFont="1" applyFill="1" applyBorder="1" applyAlignment="1">
      <alignment horizontal="center" vertical="center"/>
    </xf>
    <xf numFmtId="0" fontId="35" fillId="30" borderId="3" xfId="0" applyFont="1" applyFill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/>
    </xf>
    <xf numFmtId="0" fontId="35" fillId="27" borderId="14" xfId="0" applyFont="1" applyFill="1" applyBorder="1" applyAlignment="1">
      <alignment horizontal="center" vertical="center" wrapText="1"/>
    </xf>
    <xf numFmtId="0" fontId="35" fillId="30" borderId="16" xfId="0" applyFont="1" applyFill="1" applyBorder="1" applyAlignment="1">
      <alignment horizontal="center" vertical="center"/>
    </xf>
    <xf numFmtId="0" fontId="35" fillId="30" borderId="2" xfId="0" applyFont="1" applyFill="1" applyBorder="1" applyAlignment="1">
      <alignment horizontal="center" vertical="center"/>
    </xf>
    <xf numFmtId="0" fontId="35" fillId="30" borderId="15" xfId="0" applyFont="1" applyFill="1" applyBorder="1" applyAlignment="1">
      <alignment horizontal="center" vertical="center"/>
    </xf>
  </cellXfs>
  <cellStyles count="89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AeE­ [0]_INQUIRY ¿μ¾÷AßAø " xfId="19" xr:uid="{00000000-0005-0000-0000-000012000000}"/>
    <cellStyle name="AeE­_INQUIRY ¿μ¾÷AßAø " xfId="20" xr:uid="{00000000-0005-0000-0000-000013000000}"/>
    <cellStyle name="AÞ¸¶ [0]_INQUIRY ¿μ¾÷AßAø " xfId="21" xr:uid="{00000000-0005-0000-0000-000014000000}"/>
    <cellStyle name="AÞ¸¶_INQUIRY ¿μ¾÷AßAø " xfId="22" xr:uid="{00000000-0005-0000-0000-000015000000}"/>
    <cellStyle name="C￥AØ_¿μ¾÷CoE² " xfId="23" xr:uid="{00000000-0005-0000-0000-000016000000}"/>
    <cellStyle name="Comma [0]_ SG&amp;A Bridge " xfId="24" xr:uid="{00000000-0005-0000-0000-000017000000}"/>
    <cellStyle name="Comma_ SG&amp;A Bridge " xfId="25" xr:uid="{00000000-0005-0000-0000-000018000000}"/>
    <cellStyle name="Currency [0]_ SG&amp;A Bridge " xfId="26" xr:uid="{00000000-0005-0000-0000-000019000000}"/>
    <cellStyle name="Currency_ SG&amp;A Bridge " xfId="27" xr:uid="{00000000-0005-0000-0000-00001A000000}"/>
    <cellStyle name="Grey" xfId="28" xr:uid="{00000000-0005-0000-0000-00001B000000}"/>
    <cellStyle name="Header1" xfId="29" xr:uid="{00000000-0005-0000-0000-00001C000000}"/>
    <cellStyle name="Header2" xfId="30" xr:uid="{00000000-0005-0000-0000-00001D000000}"/>
    <cellStyle name="Input [yellow]" xfId="31" xr:uid="{00000000-0005-0000-0000-00001E000000}"/>
    <cellStyle name="Normal - Style1" xfId="32" xr:uid="{00000000-0005-0000-0000-00001F000000}"/>
    <cellStyle name="Normal_ SG&amp;A Bridge " xfId="33" xr:uid="{00000000-0005-0000-0000-000020000000}"/>
    <cellStyle name="Percent [2]" xfId="34" xr:uid="{00000000-0005-0000-0000-000021000000}"/>
    <cellStyle name="강조색1" xfId="35" builtinId="29" customBuiltin="1"/>
    <cellStyle name="강조색2" xfId="36" builtinId="33" customBuiltin="1"/>
    <cellStyle name="강조색3" xfId="37" builtinId="37" customBuiltin="1"/>
    <cellStyle name="강조색4" xfId="38" builtinId="41" customBuiltin="1"/>
    <cellStyle name="강조색5" xfId="39" builtinId="45" customBuiltin="1"/>
    <cellStyle name="강조색6" xfId="40" builtinId="49" customBuiltin="1"/>
    <cellStyle name="경고문" xfId="41" builtinId="11" customBuiltin="1"/>
    <cellStyle name="계산" xfId="42" builtinId="22" customBuiltin="1"/>
    <cellStyle name="나쁨" xfId="43" builtinId="27" customBuiltin="1"/>
    <cellStyle name="메모" xfId="44" builtinId="10" customBuiltin="1"/>
    <cellStyle name="백분율 2" xfId="70" xr:uid="{00000000-0005-0000-0000-00002C000000}"/>
    <cellStyle name="백분율 2 2" xfId="71" xr:uid="{00000000-0005-0000-0000-00002D000000}"/>
    <cellStyle name="백분율 2 3" xfId="72" xr:uid="{00000000-0005-0000-0000-00002E000000}"/>
    <cellStyle name="백분율 2 4" xfId="73" xr:uid="{00000000-0005-0000-0000-00002F000000}"/>
    <cellStyle name="보통" xfId="45" builtinId="28" customBuiltin="1"/>
    <cellStyle name="뷭?_BOOKSHIP" xfId="46" xr:uid="{00000000-0005-0000-0000-000031000000}"/>
    <cellStyle name="설명 텍스트" xfId="47" builtinId="53" customBuiltin="1"/>
    <cellStyle name="셀 확인" xfId="48" builtinId="23" customBuiltin="1"/>
    <cellStyle name="쉼표 [0]" xfId="49" builtinId="6"/>
    <cellStyle name="쉼표 [0] 2" xfId="50" xr:uid="{00000000-0005-0000-0000-000035000000}"/>
    <cellStyle name="쉼표 [0] 2 2" xfId="84" xr:uid="{00000000-0005-0000-0000-000036000000}"/>
    <cellStyle name="쉼표 [0] 3" xfId="51" xr:uid="{00000000-0005-0000-0000-000037000000}"/>
    <cellStyle name="쉼표 [0] 3 2" xfId="67" xr:uid="{00000000-0005-0000-0000-000038000000}"/>
    <cellStyle name="쉼표 [0] 3 3" xfId="74" xr:uid="{00000000-0005-0000-0000-000039000000}"/>
    <cellStyle name="쉼표 [0] 4" xfId="69" xr:uid="{00000000-0005-0000-0000-00003A000000}"/>
    <cellStyle name="쉼표 [0] 4 2" xfId="75" xr:uid="{00000000-0005-0000-0000-00003B000000}"/>
    <cellStyle name="쉼표 [0] 4 3" xfId="76" xr:uid="{00000000-0005-0000-0000-00003C000000}"/>
    <cellStyle name="쉼표 [0] 4 4" xfId="77" xr:uid="{00000000-0005-0000-0000-00003D000000}"/>
    <cellStyle name="쉼표 [0] 5" xfId="88" xr:uid="{00000000-0005-0000-0000-00003E000000}"/>
    <cellStyle name="연결된 셀" xfId="52" builtinId="24" customBuiltin="1"/>
    <cellStyle name="요약" xfId="53" builtinId="25" customBuiltin="1"/>
    <cellStyle name="입력" xfId="54" builtinId="20" customBuiltin="1"/>
    <cellStyle name="제목" xfId="55" builtinId="15" customBuiltin="1"/>
    <cellStyle name="제목 1" xfId="56" builtinId="16" customBuiltin="1"/>
    <cellStyle name="제목 2" xfId="57" builtinId="17" customBuiltin="1"/>
    <cellStyle name="제목 3" xfId="58" builtinId="18" customBuiltin="1"/>
    <cellStyle name="제목 4" xfId="59" builtinId="19" customBuiltin="1"/>
    <cellStyle name="좋음" xfId="60" builtinId="26" customBuiltin="1"/>
    <cellStyle name="좋음 2" xfId="87" xr:uid="{00000000-0005-0000-0000-000048000000}"/>
    <cellStyle name="출력" xfId="61" builtinId="21" customBuiltin="1"/>
    <cellStyle name="콤마 [0]_1202" xfId="62" xr:uid="{00000000-0005-0000-0000-00004A000000}"/>
    <cellStyle name="콤마_1202" xfId="63" xr:uid="{00000000-0005-0000-0000-00004B000000}"/>
    <cellStyle name="표준" xfId="0" builtinId="0"/>
    <cellStyle name="표준 16 3" xfId="64" xr:uid="{00000000-0005-0000-0000-00004D000000}"/>
    <cellStyle name="표준 2" xfId="65" xr:uid="{00000000-0005-0000-0000-00004E000000}"/>
    <cellStyle name="표준 2 2" xfId="83" xr:uid="{00000000-0005-0000-0000-00004F000000}"/>
    <cellStyle name="표준 3" xfId="66" xr:uid="{00000000-0005-0000-0000-000050000000}"/>
    <cellStyle name="표준 3 2" xfId="68" xr:uid="{00000000-0005-0000-0000-000051000000}"/>
    <cellStyle name="표준 3 3" xfId="78" xr:uid="{00000000-0005-0000-0000-000052000000}"/>
    <cellStyle name="표준 3 4" xfId="85" xr:uid="{00000000-0005-0000-0000-000053000000}"/>
    <cellStyle name="표준 4" xfId="79" xr:uid="{00000000-0005-0000-0000-000054000000}"/>
    <cellStyle name="표준 4 2" xfId="80" xr:uid="{00000000-0005-0000-0000-000055000000}"/>
    <cellStyle name="표준 4 3" xfId="81" xr:uid="{00000000-0005-0000-0000-000056000000}"/>
    <cellStyle name="표준 4 4" xfId="82" xr:uid="{00000000-0005-0000-0000-000057000000}"/>
    <cellStyle name="표준 5" xfId="86" xr:uid="{00000000-0005-0000-0000-000058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L52"/>
  <sheetViews>
    <sheetView tabSelected="1" workbookViewId="0">
      <pane ySplit="6" topLeftCell="A7" activePane="bottomLeft" state="frozen"/>
      <selection pane="bottomLeft" activeCell="D29" sqref="D29"/>
    </sheetView>
  </sheetViews>
  <sheetFormatPr defaultRowHeight="13.5"/>
  <cols>
    <col min="1" max="1" width="38.33203125" customWidth="1"/>
    <col min="2" max="2" width="14.109375" customWidth="1"/>
    <col min="3" max="3" width="8.21875" customWidth="1"/>
    <col min="4" max="6" width="9" customWidth="1"/>
    <col min="7" max="9" width="10.6640625" customWidth="1"/>
    <col min="10" max="10" width="32.6640625" hidden="1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22.5" customHeigh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</row>
    <row r="3" spans="1:12" ht="22.5" customHeight="1">
      <c r="A3" s="6"/>
      <c r="B3" s="6"/>
      <c r="C3" s="3"/>
      <c r="D3" s="3"/>
      <c r="E3" s="3"/>
      <c r="F3" s="3"/>
      <c r="G3" s="3"/>
      <c r="H3" s="3"/>
      <c r="I3" s="3"/>
      <c r="J3" s="3"/>
    </row>
    <row r="4" spans="1:12" ht="23.25" customHeight="1">
      <c r="A4" s="4" t="s">
        <v>14</v>
      </c>
      <c r="B4" s="4"/>
      <c r="C4" s="7"/>
      <c r="D4" s="3"/>
      <c r="E4" s="3"/>
      <c r="F4" s="3"/>
      <c r="G4" s="3"/>
      <c r="I4" s="7"/>
      <c r="J4" s="7" t="s">
        <v>2</v>
      </c>
      <c r="K4" s="5"/>
      <c r="L4" s="5"/>
    </row>
    <row r="5" spans="1:12" ht="23.25" customHeight="1">
      <c r="A5" s="57" t="s">
        <v>13</v>
      </c>
      <c r="B5" s="58" t="s">
        <v>17</v>
      </c>
      <c r="C5" s="58" t="s">
        <v>7</v>
      </c>
      <c r="D5" s="61" t="s">
        <v>11</v>
      </c>
      <c r="E5" s="61"/>
      <c r="F5" s="61"/>
      <c r="G5" s="57" t="s">
        <v>4</v>
      </c>
      <c r="H5" s="57"/>
      <c r="I5" s="11" t="s">
        <v>12</v>
      </c>
      <c r="J5" s="59" t="s">
        <v>10</v>
      </c>
    </row>
    <row r="6" spans="1:12" ht="23.25" customHeight="1">
      <c r="A6" s="57"/>
      <c r="B6" s="60"/>
      <c r="C6" s="58"/>
      <c r="D6" s="8" t="s">
        <v>45</v>
      </c>
      <c r="E6" s="8" t="s">
        <v>8</v>
      </c>
      <c r="F6" s="8" t="s">
        <v>3</v>
      </c>
      <c r="G6" s="9" t="s">
        <v>1</v>
      </c>
      <c r="H6" s="9" t="s">
        <v>0</v>
      </c>
      <c r="I6" s="24" t="s">
        <v>5</v>
      </c>
      <c r="J6" s="57"/>
    </row>
    <row r="7" spans="1:12" ht="25.5" customHeight="1">
      <c r="A7" s="26" t="s">
        <v>16</v>
      </c>
      <c r="B7" s="26"/>
      <c r="C7" s="27"/>
      <c r="D7" s="27">
        <f t="shared" ref="D7:I7" si="0">D8+D15+D18+D23+D30+D34+D44</f>
        <v>10872849</v>
      </c>
      <c r="E7" s="27">
        <f t="shared" si="0"/>
        <v>5670849</v>
      </c>
      <c r="F7" s="27">
        <f t="shared" si="0"/>
        <v>5202000</v>
      </c>
      <c r="G7" s="27">
        <f t="shared" si="0"/>
        <v>5018129</v>
      </c>
      <c r="H7" s="27">
        <f t="shared" si="0"/>
        <v>588000</v>
      </c>
      <c r="I7" s="27">
        <f t="shared" si="0"/>
        <v>15302978</v>
      </c>
      <c r="J7" s="10"/>
    </row>
    <row r="8" spans="1:12" ht="24.75" customHeight="1">
      <c r="A8" s="28" t="s">
        <v>25</v>
      </c>
      <c r="B8" s="28"/>
      <c r="C8" s="29"/>
      <c r="D8" s="29">
        <f>SUM(D9:D14)</f>
        <v>882553</v>
      </c>
      <c r="E8" s="29">
        <f t="shared" ref="E8:F8" si="1">SUM(E9:E14)</f>
        <v>321930</v>
      </c>
      <c r="F8" s="29">
        <f t="shared" si="1"/>
        <v>560623</v>
      </c>
      <c r="G8" s="29">
        <f t="shared" ref="G8" si="2">SUM(G9:G14)</f>
        <v>0</v>
      </c>
      <c r="H8" s="29">
        <f t="shared" ref="H8:I8" si="3">SUM(H9:H14)</f>
        <v>588000</v>
      </c>
      <c r="I8" s="29">
        <f t="shared" si="3"/>
        <v>294553</v>
      </c>
      <c r="J8" s="30"/>
    </row>
    <row r="9" spans="1:12" s="1" customFormat="1" ht="30.75" hidden="1" customHeight="1">
      <c r="A9" s="17" t="s">
        <v>39</v>
      </c>
      <c r="B9" s="17" t="s">
        <v>30</v>
      </c>
      <c r="C9" s="52">
        <v>1</v>
      </c>
      <c r="D9" s="37">
        <v>12299</v>
      </c>
      <c r="E9" s="38">
        <v>0</v>
      </c>
      <c r="F9" s="19">
        <f t="shared" ref="F9" si="4">SUM(D9-E9)</f>
        <v>12299</v>
      </c>
      <c r="G9" s="20"/>
      <c r="H9" s="20"/>
      <c r="I9" s="18">
        <f>D9+G9-H9</f>
        <v>12299</v>
      </c>
      <c r="J9" s="25"/>
      <c r="K9" s="2"/>
    </row>
    <row r="10" spans="1:12" s="1" customFormat="1" ht="30.75" hidden="1" customHeight="1">
      <c r="A10" s="17" t="s">
        <v>40</v>
      </c>
      <c r="B10" s="17" t="s">
        <v>31</v>
      </c>
      <c r="C10" s="52">
        <v>3</v>
      </c>
      <c r="D10" s="37">
        <v>454036</v>
      </c>
      <c r="E10" s="38">
        <v>0</v>
      </c>
      <c r="F10" s="19">
        <f t="shared" ref="F10:F11" si="5">SUM(D10-E10)</f>
        <v>454036</v>
      </c>
      <c r="G10" s="20"/>
      <c r="H10" s="20"/>
      <c r="I10" s="18">
        <f t="shared" ref="I10:I13" si="6">D10+G10-H10</f>
        <v>454036</v>
      </c>
      <c r="J10" s="25"/>
      <c r="K10" s="2"/>
    </row>
    <row r="11" spans="1:12" s="1" customFormat="1" ht="30.75" hidden="1" customHeight="1">
      <c r="A11" s="17" t="s">
        <v>41</v>
      </c>
      <c r="B11" s="17" t="s">
        <v>44</v>
      </c>
      <c r="C11" s="52">
        <v>4</v>
      </c>
      <c r="D11" s="37">
        <v>81992</v>
      </c>
      <c r="E11" s="38">
        <v>0</v>
      </c>
      <c r="F11" s="19">
        <f t="shared" si="5"/>
        <v>81992</v>
      </c>
      <c r="G11" s="20"/>
      <c r="H11" s="20"/>
      <c r="I11" s="18">
        <f t="shared" si="6"/>
        <v>81992</v>
      </c>
      <c r="J11" s="25"/>
      <c r="K11" s="2"/>
    </row>
    <row r="12" spans="1:12" s="1" customFormat="1" ht="30.75" hidden="1" customHeight="1">
      <c r="A12" s="17" t="s">
        <v>42</v>
      </c>
      <c r="B12" s="17" t="s">
        <v>23</v>
      </c>
      <c r="C12" s="52">
        <v>5</v>
      </c>
      <c r="D12" s="37">
        <v>321000</v>
      </c>
      <c r="E12" s="38">
        <v>321930</v>
      </c>
      <c r="F12" s="19">
        <f t="shared" ref="F12:F13" si="7">SUM(D12-E12)</f>
        <v>-930</v>
      </c>
      <c r="G12" s="20"/>
      <c r="H12" s="20"/>
      <c r="I12" s="18">
        <f t="shared" si="6"/>
        <v>321000</v>
      </c>
      <c r="J12" s="25"/>
      <c r="K12" s="2"/>
    </row>
    <row r="13" spans="1:12" s="1" customFormat="1" ht="30.75" hidden="1" customHeight="1">
      <c r="A13" s="17" t="s">
        <v>43</v>
      </c>
      <c r="B13" s="17" t="s">
        <v>33</v>
      </c>
      <c r="C13" s="52">
        <v>6</v>
      </c>
      <c r="D13" s="37">
        <v>13226</v>
      </c>
      <c r="E13" s="38">
        <v>0</v>
      </c>
      <c r="F13" s="19">
        <f t="shared" si="7"/>
        <v>13226</v>
      </c>
      <c r="G13" s="20"/>
      <c r="H13" s="20"/>
      <c r="I13" s="18">
        <f t="shared" si="6"/>
        <v>13226</v>
      </c>
      <c r="J13" s="25"/>
      <c r="K13" s="2"/>
    </row>
    <row r="14" spans="1:12" s="1" customFormat="1" ht="30.75" customHeight="1">
      <c r="A14" s="53" t="s">
        <v>81</v>
      </c>
      <c r="B14" s="17" t="s">
        <v>82</v>
      </c>
      <c r="C14" s="52"/>
      <c r="D14" s="37"/>
      <c r="E14" s="38"/>
      <c r="F14" s="19"/>
      <c r="G14" s="20"/>
      <c r="H14" s="20">
        <v>588000</v>
      </c>
      <c r="I14" s="18">
        <f t="shared" ref="I14" si="8">D14+G14-H14</f>
        <v>-588000</v>
      </c>
      <c r="J14" s="25"/>
      <c r="K14" s="2"/>
    </row>
    <row r="15" spans="1:12" ht="24.75" hidden="1" customHeight="1">
      <c r="A15" s="28" t="s">
        <v>26</v>
      </c>
      <c r="B15" s="28"/>
      <c r="C15" s="29"/>
      <c r="D15" s="29">
        <f>SUM(D16:D17)</f>
        <v>1551923</v>
      </c>
      <c r="E15" s="29">
        <f t="shared" ref="E15:I15" si="9">SUM(E16:E17)</f>
        <v>0</v>
      </c>
      <c r="F15" s="29">
        <f t="shared" si="9"/>
        <v>1551923</v>
      </c>
      <c r="G15" s="29">
        <f t="shared" si="9"/>
        <v>0</v>
      </c>
      <c r="H15" s="29">
        <f t="shared" si="9"/>
        <v>0</v>
      </c>
      <c r="I15" s="29">
        <f t="shared" si="9"/>
        <v>1551923</v>
      </c>
      <c r="J15" s="30"/>
    </row>
    <row r="16" spans="1:12" s="1" customFormat="1" ht="30.75" hidden="1" customHeight="1">
      <c r="A16" s="17" t="s">
        <v>46</v>
      </c>
      <c r="B16" s="17" t="s">
        <v>30</v>
      </c>
      <c r="C16" s="18">
        <v>9</v>
      </c>
      <c r="D16" s="37">
        <v>5566</v>
      </c>
      <c r="E16" s="37">
        <v>0</v>
      </c>
      <c r="F16" s="19">
        <f>SUM(D16-E16)</f>
        <v>5566</v>
      </c>
      <c r="G16" s="20"/>
      <c r="H16" s="20"/>
      <c r="I16" s="18">
        <f t="shared" ref="I16" si="10">D16+G16-H16</f>
        <v>5566</v>
      </c>
      <c r="J16" s="21"/>
      <c r="K16" s="2"/>
    </row>
    <row r="17" spans="1:11" s="1" customFormat="1" ht="30.75" hidden="1" customHeight="1">
      <c r="A17" s="17" t="s">
        <v>73</v>
      </c>
      <c r="B17" s="17" t="s">
        <v>31</v>
      </c>
      <c r="C17" s="18">
        <v>10</v>
      </c>
      <c r="D17" s="37">
        <v>1546357</v>
      </c>
      <c r="E17" s="37">
        <v>0</v>
      </c>
      <c r="F17" s="19">
        <f t="shared" ref="F17" si="11">SUM(D17-E17)</f>
        <v>1546357</v>
      </c>
      <c r="G17" s="20"/>
      <c r="H17" s="20"/>
      <c r="I17" s="18">
        <f>D17+G17-H17</f>
        <v>1546357</v>
      </c>
      <c r="J17" s="21"/>
      <c r="K17" s="2"/>
    </row>
    <row r="18" spans="1:11" ht="24.75" hidden="1" customHeight="1">
      <c r="A18" s="28" t="s">
        <v>27</v>
      </c>
      <c r="B18" s="28"/>
      <c r="C18" s="29"/>
      <c r="D18" s="29">
        <f>SUM(D19:D22)</f>
        <v>449930</v>
      </c>
      <c r="E18" s="29">
        <f t="shared" ref="E18:I18" si="12">SUM(E19:E22)</f>
        <v>0</v>
      </c>
      <c r="F18" s="29">
        <f t="shared" si="12"/>
        <v>449930</v>
      </c>
      <c r="G18" s="29">
        <f t="shared" si="12"/>
        <v>0</v>
      </c>
      <c r="H18" s="29">
        <f t="shared" si="12"/>
        <v>0</v>
      </c>
      <c r="I18" s="29">
        <f t="shared" si="12"/>
        <v>449930</v>
      </c>
      <c r="J18" s="30"/>
    </row>
    <row r="19" spans="1:11" s="1" customFormat="1" ht="30.75" hidden="1" customHeight="1">
      <c r="A19" s="17" t="s">
        <v>47</v>
      </c>
      <c r="B19" s="17" t="s">
        <v>30</v>
      </c>
      <c r="C19" s="18">
        <v>15</v>
      </c>
      <c r="D19" s="39">
        <v>7208</v>
      </c>
      <c r="E19" s="38">
        <v>0</v>
      </c>
      <c r="F19" s="19">
        <f t="shared" ref="F19:F21" si="13">SUM(D19-E19)</f>
        <v>7208</v>
      </c>
      <c r="G19" s="20"/>
      <c r="H19" s="20"/>
      <c r="I19" s="18">
        <f>D19+G19-H19</f>
        <v>7208</v>
      </c>
      <c r="J19" s="21"/>
      <c r="K19" s="2"/>
    </row>
    <row r="20" spans="1:11" s="1" customFormat="1" ht="30.75" hidden="1" customHeight="1">
      <c r="A20" s="17" t="s">
        <v>48</v>
      </c>
      <c r="B20" s="17" t="s">
        <v>31</v>
      </c>
      <c r="C20" s="18">
        <v>16</v>
      </c>
      <c r="D20" s="39">
        <v>111852</v>
      </c>
      <c r="E20" s="38">
        <v>0</v>
      </c>
      <c r="F20" s="19">
        <f t="shared" si="13"/>
        <v>111852</v>
      </c>
      <c r="G20" s="20"/>
      <c r="H20" s="20"/>
      <c r="I20" s="18">
        <f t="shared" ref="I20:I21" si="14">D20+G20-H20</f>
        <v>111852</v>
      </c>
      <c r="J20" s="21"/>
      <c r="K20" s="2"/>
    </row>
    <row r="21" spans="1:11" s="1" customFormat="1" ht="30.75" hidden="1" customHeight="1">
      <c r="A21" s="17" t="s">
        <v>74</v>
      </c>
      <c r="B21" s="17" t="s">
        <v>44</v>
      </c>
      <c r="C21" s="18">
        <v>17</v>
      </c>
      <c r="D21" s="40">
        <v>318600</v>
      </c>
      <c r="E21" s="38">
        <v>0</v>
      </c>
      <c r="F21" s="19">
        <f t="shared" si="13"/>
        <v>318600</v>
      </c>
      <c r="G21" s="20"/>
      <c r="H21" s="20"/>
      <c r="I21" s="18">
        <f t="shared" si="14"/>
        <v>318600</v>
      </c>
      <c r="J21" s="21"/>
      <c r="K21" s="2"/>
    </row>
    <row r="22" spans="1:11" s="1" customFormat="1" ht="30.75" hidden="1" customHeight="1">
      <c r="A22" s="17" t="s">
        <v>75</v>
      </c>
      <c r="B22" s="17" t="s">
        <v>33</v>
      </c>
      <c r="C22" s="18">
        <v>18</v>
      </c>
      <c r="D22" s="40">
        <v>12270</v>
      </c>
      <c r="E22" s="38">
        <v>0</v>
      </c>
      <c r="F22" s="19">
        <f t="shared" ref="F22" si="15">SUM(D22-E22)</f>
        <v>12270</v>
      </c>
      <c r="G22" s="20"/>
      <c r="H22" s="20"/>
      <c r="I22" s="18">
        <f t="shared" ref="I22" si="16">D22+G22-H22</f>
        <v>12270</v>
      </c>
      <c r="J22" s="21"/>
      <c r="K22" s="2"/>
    </row>
    <row r="23" spans="1:11" ht="30.75" customHeight="1">
      <c r="A23" s="31" t="s">
        <v>18</v>
      </c>
      <c r="B23" s="32"/>
      <c r="C23" s="33"/>
      <c r="D23" s="34">
        <f>SUM(D24:D26)</f>
        <v>4685112</v>
      </c>
      <c r="E23" s="34">
        <f t="shared" ref="E23:F23" si="17">SUM(E24:E26)</f>
        <v>4256819</v>
      </c>
      <c r="F23" s="34">
        <f t="shared" si="17"/>
        <v>428293</v>
      </c>
      <c r="G23" s="34">
        <f>SUM(G24:G29)</f>
        <v>2974121</v>
      </c>
      <c r="H23" s="34">
        <f t="shared" ref="H23:J23" si="18">SUM(H24:H29)</f>
        <v>0</v>
      </c>
      <c r="I23" s="34">
        <f t="shared" si="18"/>
        <v>7659233</v>
      </c>
      <c r="J23" s="34">
        <f t="shared" si="18"/>
        <v>0</v>
      </c>
    </row>
    <row r="24" spans="1:11" s="1" customFormat="1" ht="30.75" hidden="1" customHeight="1">
      <c r="A24" s="17" t="s">
        <v>28</v>
      </c>
      <c r="B24" s="17" t="s">
        <v>31</v>
      </c>
      <c r="C24" s="18">
        <v>21</v>
      </c>
      <c r="D24" s="38">
        <v>470741</v>
      </c>
      <c r="E24" s="38">
        <v>434778</v>
      </c>
      <c r="F24" s="19">
        <f>SUM(D24-E24)</f>
        <v>35963</v>
      </c>
      <c r="G24" s="20"/>
      <c r="H24" s="20"/>
      <c r="I24" s="18">
        <f>D24+G24-H24</f>
        <v>470741</v>
      </c>
      <c r="J24" s="25"/>
      <c r="K24" s="2"/>
    </row>
    <row r="25" spans="1:11" s="1" customFormat="1" ht="30.75" hidden="1" customHeight="1">
      <c r="A25" s="17" t="s">
        <v>76</v>
      </c>
      <c r="B25" s="17" t="s">
        <v>32</v>
      </c>
      <c r="C25" s="18">
        <v>22</v>
      </c>
      <c r="D25" s="38">
        <v>3374371</v>
      </c>
      <c r="E25" s="38">
        <v>3372041</v>
      </c>
      <c r="F25" s="19">
        <f t="shared" ref="F25:F26" si="19">SUM(D25-E25)</f>
        <v>2330</v>
      </c>
      <c r="G25" s="20"/>
      <c r="H25" s="20"/>
      <c r="I25" s="18">
        <f>D25+G25-H25</f>
        <v>3374371</v>
      </c>
      <c r="J25" s="25"/>
      <c r="K25" s="2"/>
    </row>
    <row r="26" spans="1:11" s="1" customFormat="1" ht="30.75" hidden="1" customHeight="1">
      <c r="A26" s="17" t="s">
        <v>29</v>
      </c>
      <c r="B26" s="17" t="s">
        <v>49</v>
      </c>
      <c r="C26" s="18">
        <v>23</v>
      </c>
      <c r="D26" s="38">
        <v>840000</v>
      </c>
      <c r="E26" s="38">
        <v>450000</v>
      </c>
      <c r="F26" s="19">
        <f t="shared" si="19"/>
        <v>390000</v>
      </c>
      <c r="G26" s="20"/>
      <c r="H26" s="20"/>
      <c r="I26" s="18">
        <f t="shared" ref="I26" si="20">D26+G26-H26</f>
        <v>840000</v>
      </c>
      <c r="J26" s="25"/>
      <c r="K26" s="2"/>
    </row>
    <row r="27" spans="1:11" s="1" customFormat="1" ht="30.75" customHeight="1">
      <c r="A27" s="53" t="s">
        <v>83</v>
      </c>
      <c r="B27" s="17" t="s">
        <v>49</v>
      </c>
      <c r="C27" s="18"/>
      <c r="D27" s="38"/>
      <c r="E27" s="38"/>
      <c r="F27" s="19"/>
      <c r="G27" s="20">
        <v>13063</v>
      </c>
      <c r="H27" s="20"/>
      <c r="I27" s="18">
        <f t="shared" ref="I27" si="21">D27+G27-H27</f>
        <v>13063</v>
      </c>
      <c r="J27" s="25"/>
      <c r="K27" s="2"/>
    </row>
    <row r="28" spans="1:11" s="1" customFormat="1" ht="30.75" customHeight="1">
      <c r="A28" s="53" t="s">
        <v>84</v>
      </c>
      <c r="B28" s="17" t="s">
        <v>49</v>
      </c>
      <c r="C28" s="18"/>
      <c r="D28" s="38"/>
      <c r="E28" s="38"/>
      <c r="F28" s="19"/>
      <c r="G28" s="20">
        <v>61058</v>
      </c>
      <c r="H28" s="20"/>
      <c r="I28" s="18">
        <f t="shared" ref="I28" si="22">D28+G28-H28</f>
        <v>61058</v>
      </c>
      <c r="J28" s="25"/>
      <c r="K28" s="2"/>
    </row>
    <row r="29" spans="1:11" s="1" customFormat="1" ht="30.75" customHeight="1">
      <c r="A29" s="53" t="s">
        <v>85</v>
      </c>
      <c r="B29" s="17" t="s">
        <v>49</v>
      </c>
      <c r="C29" s="18"/>
      <c r="D29" s="38"/>
      <c r="E29" s="38"/>
      <c r="F29" s="19"/>
      <c r="G29" s="20">
        <v>2900000</v>
      </c>
      <c r="H29" s="20"/>
      <c r="I29" s="18">
        <f t="shared" ref="I29" si="23">D29+G29-H29</f>
        <v>2900000</v>
      </c>
      <c r="J29" s="25"/>
      <c r="K29" s="2"/>
    </row>
    <row r="30" spans="1:11" ht="30.75" hidden="1" customHeight="1">
      <c r="A30" s="31" t="s">
        <v>19</v>
      </c>
      <c r="B30" s="32"/>
      <c r="C30" s="33"/>
      <c r="D30" s="34">
        <f t="shared" ref="D30:I30" si="24">SUM(D31:D33)</f>
        <v>1114291</v>
      </c>
      <c r="E30" s="34">
        <f t="shared" si="24"/>
        <v>0</v>
      </c>
      <c r="F30" s="34">
        <f t="shared" si="24"/>
        <v>1114291</v>
      </c>
      <c r="G30" s="35">
        <f t="shared" si="24"/>
        <v>0</v>
      </c>
      <c r="H30" s="35">
        <f t="shared" si="24"/>
        <v>0</v>
      </c>
      <c r="I30" s="35">
        <f t="shared" si="24"/>
        <v>1114291</v>
      </c>
      <c r="J30" s="36"/>
    </row>
    <row r="31" spans="1:11" s="1" customFormat="1" ht="30.75" hidden="1" customHeight="1">
      <c r="A31" s="17" t="s">
        <v>50</v>
      </c>
      <c r="B31" s="17" t="s">
        <v>30</v>
      </c>
      <c r="C31" s="18">
        <v>27</v>
      </c>
      <c r="D31" s="37">
        <v>94864</v>
      </c>
      <c r="E31" s="37">
        <v>0</v>
      </c>
      <c r="F31" s="19">
        <f t="shared" ref="F31:F33" si="25">SUM(D31-E31)</f>
        <v>94864</v>
      </c>
      <c r="G31" s="20"/>
      <c r="H31" s="20"/>
      <c r="I31" s="18">
        <f>D31+G31-H31</f>
        <v>94864</v>
      </c>
      <c r="J31" s="21"/>
      <c r="K31" s="2"/>
    </row>
    <row r="32" spans="1:11" s="1" customFormat="1" ht="30.75" hidden="1" customHeight="1">
      <c r="A32" s="17" t="s">
        <v>51</v>
      </c>
      <c r="B32" s="17" t="s">
        <v>31</v>
      </c>
      <c r="C32" s="18">
        <v>29</v>
      </c>
      <c r="D32" s="37">
        <v>863039</v>
      </c>
      <c r="E32" s="37">
        <v>0</v>
      </c>
      <c r="F32" s="19">
        <f t="shared" si="25"/>
        <v>863039</v>
      </c>
      <c r="G32" s="20"/>
      <c r="H32" s="20"/>
      <c r="I32" s="18">
        <f t="shared" ref="I32:I33" si="26">D32+G32-H32</f>
        <v>863039</v>
      </c>
      <c r="J32" s="21"/>
      <c r="K32" s="2"/>
    </row>
    <row r="33" spans="1:11" s="1" customFormat="1" ht="30.75" hidden="1" customHeight="1">
      <c r="A33" s="17" t="s">
        <v>52</v>
      </c>
      <c r="B33" s="17" t="s">
        <v>44</v>
      </c>
      <c r="C33" s="18">
        <v>30</v>
      </c>
      <c r="D33" s="37">
        <v>156388</v>
      </c>
      <c r="E33" s="37">
        <v>0</v>
      </c>
      <c r="F33" s="19">
        <f t="shared" si="25"/>
        <v>156388</v>
      </c>
      <c r="G33" s="20"/>
      <c r="H33" s="20"/>
      <c r="I33" s="18">
        <f t="shared" si="26"/>
        <v>156388</v>
      </c>
      <c r="J33" s="21"/>
      <c r="K33" s="2"/>
    </row>
    <row r="34" spans="1:11" ht="30.75" customHeight="1">
      <c r="A34" s="31" t="s">
        <v>20</v>
      </c>
      <c r="B34" s="32"/>
      <c r="C34" s="33"/>
      <c r="D34" s="34">
        <f>SUM(D35:D43)</f>
        <v>894032</v>
      </c>
      <c r="E34" s="34">
        <f t="shared" ref="E34:J34" si="27">SUM(E35:E43)</f>
        <v>89100</v>
      </c>
      <c r="F34" s="34">
        <f t="shared" si="27"/>
        <v>804932</v>
      </c>
      <c r="G34" s="34">
        <f t="shared" si="27"/>
        <v>2044008</v>
      </c>
      <c r="H34" s="34">
        <f t="shared" si="27"/>
        <v>0</v>
      </c>
      <c r="I34" s="34">
        <f t="shared" si="27"/>
        <v>2938040</v>
      </c>
      <c r="J34" s="34">
        <f t="shared" si="27"/>
        <v>0</v>
      </c>
    </row>
    <row r="35" spans="1:11" s="1" customFormat="1" ht="30.75" hidden="1" customHeight="1">
      <c r="A35" s="17" t="s">
        <v>53</v>
      </c>
      <c r="B35" s="17" t="s">
        <v>30</v>
      </c>
      <c r="C35" s="18">
        <v>33</v>
      </c>
      <c r="D35" s="37">
        <v>14517</v>
      </c>
      <c r="E35" s="37">
        <v>0</v>
      </c>
      <c r="F35" s="19">
        <f t="shared" ref="F35:F38" si="28">SUM(D35-E35)</f>
        <v>14517</v>
      </c>
      <c r="G35" s="20"/>
      <c r="H35" s="20"/>
      <c r="I35" s="18">
        <f>D35+G35-H35</f>
        <v>14517</v>
      </c>
      <c r="J35" s="25"/>
      <c r="K35" s="2"/>
    </row>
    <row r="36" spans="1:11" s="1" customFormat="1" ht="30.75" hidden="1" customHeight="1">
      <c r="A36" s="17" t="s">
        <v>54</v>
      </c>
      <c r="B36" s="17" t="s">
        <v>31</v>
      </c>
      <c r="C36" s="18">
        <v>35</v>
      </c>
      <c r="D36" s="37">
        <v>222832</v>
      </c>
      <c r="E36" s="37">
        <v>0</v>
      </c>
      <c r="F36" s="19">
        <f t="shared" si="28"/>
        <v>222832</v>
      </c>
      <c r="G36" s="20"/>
      <c r="H36" s="20"/>
      <c r="I36" s="18">
        <f t="shared" ref="I36:I39" si="29">D36+G36-H36</f>
        <v>222832</v>
      </c>
      <c r="J36" s="25"/>
      <c r="K36" s="2"/>
    </row>
    <row r="37" spans="1:11" s="1" customFormat="1" ht="30.75" hidden="1" customHeight="1">
      <c r="A37" s="17" t="s">
        <v>55</v>
      </c>
      <c r="B37" s="17" t="s">
        <v>30</v>
      </c>
      <c r="C37" s="18">
        <v>36</v>
      </c>
      <c r="D37" s="37">
        <v>538323</v>
      </c>
      <c r="E37" s="37">
        <v>0</v>
      </c>
      <c r="F37" s="19">
        <f t="shared" si="28"/>
        <v>538323</v>
      </c>
      <c r="G37" s="20"/>
      <c r="H37" s="20"/>
      <c r="I37" s="18">
        <f t="shared" si="29"/>
        <v>538323</v>
      </c>
      <c r="J37" s="25"/>
      <c r="K37" s="2"/>
    </row>
    <row r="38" spans="1:11" s="1" customFormat="1" ht="30.75" hidden="1" customHeight="1">
      <c r="A38" s="17" t="s">
        <v>56</v>
      </c>
      <c r="B38" s="17" t="s">
        <v>24</v>
      </c>
      <c r="C38" s="18">
        <v>38</v>
      </c>
      <c r="D38" s="37">
        <v>118360</v>
      </c>
      <c r="E38" s="37">
        <v>89100</v>
      </c>
      <c r="F38" s="19">
        <f t="shared" si="28"/>
        <v>29260</v>
      </c>
      <c r="G38" s="20"/>
      <c r="H38" s="20"/>
      <c r="I38" s="18">
        <f t="shared" si="29"/>
        <v>118360</v>
      </c>
      <c r="J38" s="25"/>
      <c r="K38" s="2"/>
    </row>
    <row r="39" spans="1:11" s="1" customFormat="1" ht="30.75" customHeight="1">
      <c r="A39" s="53" t="s">
        <v>86</v>
      </c>
      <c r="B39" s="17" t="s">
        <v>49</v>
      </c>
      <c r="C39" s="18"/>
      <c r="D39" s="38"/>
      <c r="E39" s="38"/>
      <c r="F39" s="19"/>
      <c r="G39" s="20">
        <v>54600</v>
      </c>
      <c r="H39" s="20"/>
      <c r="I39" s="18">
        <f t="shared" si="29"/>
        <v>54600</v>
      </c>
      <c r="J39" s="25"/>
      <c r="K39" s="2"/>
    </row>
    <row r="40" spans="1:11" s="1" customFormat="1" ht="30.75" customHeight="1">
      <c r="A40" s="53" t="s">
        <v>87</v>
      </c>
      <c r="B40" s="17" t="s">
        <v>49</v>
      </c>
      <c r="C40" s="18"/>
      <c r="D40" s="38"/>
      <c r="E40" s="38"/>
      <c r="F40" s="19"/>
      <c r="G40" s="20">
        <v>160000</v>
      </c>
      <c r="H40" s="20"/>
      <c r="I40" s="18">
        <f t="shared" ref="I40" si="30">D40+G40-H40</f>
        <v>160000</v>
      </c>
      <c r="J40" s="25"/>
      <c r="K40" s="2"/>
    </row>
    <row r="41" spans="1:11" s="1" customFormat="1" ht="30.75" customHeight="1">
      <c r="A41" s="53" t="s">
        <v>88</v>
      </c>
      <c r="B41" s="17" t="s">
        <v>49</v>
      </c>
      <c r="C41" s="18"/>
      <c r="D41" s="38"/>
      <c r="E41" s="38"/>
      <c r="F41" s="19"/>
      <c r="G41" s="20">
        <v>322409</v>
      </c>
      <c r="H41" s="20"/>
      <c r="I41" s="18">
        <f t="shared" ref="I41" si="31">D41+G41-H41</f>
        <v>322409</v>
      </c>
      <c r="J41" s="25"/>
      <c r="K41" s="2"/>
    </row>
    <row r="42" spans="1:11" s="1" customFormat="1" ht="30.75" customHeight="1">
      <c r="A42" s="53" t="s">
        <v>89</v>
      </c>
      <c r="B42" s="17" t="s">
        <v>49</v>
      </c>
      <c r="C42" s="18"/>
      <c r="D42" s="38"/>
      <c r="E42" s="38"/>
      <c r="F42" s="19"/>
      <c r="G42" s="20">
        <v>859297</v>
      </c>
      <c r="H42" s="20"/>
      <c r="I42" s="18">
        <f t="shared" ref="I42" si="32">D42+G42-H42</f>
        <v>859297</v>
      </c>
      <c r="J42" s="25"/>
      <c r="K42" s="2"/>
    </row>
    <row r="43" spans="1:11" s="1" customFormat="1" ht="30.75" customHeight="1">
      <c r="A43" s="53" t="s">
        <v>90</v>
      </c>
      <c r="B43" s="17" t="s">
        <v>49</v>
      </c>
      <c r="C43" s="18"/>
      <c r="D43" s="38"/>
      <c r="E43" s="38"/>
      <c r="F43" s="19"/>
      <c r="G43" s="20">
        <v>647702</v>
      </c>
      <c r="H43" s="20"/>
      <c r="I43" s="18">
        <f t="shared" ref="I43" si="33">D43+G43-H43</f>
        <v>647702</v>
      </c>
      <c r="J43" s="25"/>
      <c r="K43" s="2"/>
    </row>
    <row r="44" spans="1:11" ht="30.75" hidden="1" customHeight="1">
      <c r="A44" s="31" t="s">
        <v>21</v>
      </c>
      <c r="B44" s="32"/>
      <c r="C44" s="33"/>
      <c r="D44" s="34">
        <f>SUM(D45:D52)</f>
        <v>1295008</v>
      </c>
      <c r="E44" s="34">
        <f t="shared" ref="E44:I44" si="34">SUM(E45:E52)</f>
        <v>1003000</v>
      </c>
      <c r="F44" s="34">
        <f t="shared" si="34"/>
        <v>292008</v>
      </c>
      <c r="G44" s="34">
        <f t="shared" si="34"/>
        <v>0</v>
      </c>
      <c r="H44" s="34">
        <f t="shared" si="34"/>
        <v>0</v>
      </c>
      <c r="I44" s="34">
        <f t="shared" si="34"/>
        <v>1295008</v>
      </c>
      <c r="J44" s="36"/>
    </row>
    <row r="45" spans="1:11" s="1" customFormat="1" ht="30.75" hidden="1" customHeight="1">
      <c r="A45" s="17" t="s">
        <v>57</v>
      </c>
      <c r="B45" s="17" t="s">
        <v>65</v>
      </c>
      <c r="C45" s="18">
        <v>41</v>
      </c>
      <c r="D45" s="37">
        <v>55000</v>
      </c>
      <c r="E45" s="37">
        <v>100000</v>
      </c>
      <c r="F45" s="19">
        <f t="shared" ref="F45" si="35">SUM(D45-E45)</f>
        <v>-45000</v>
      </c>
      <c r="G45" s="20"/>
      <c r="H45" s="20"/>
      <c r="I45" s="18">
        <f t="shared" ref="I45:I52" si="36">D45+G45-H45</f>
        <v>55000</v>
      </c>
      <c r="J45" s="25"/>
      <c r="K45" s="2"/>
    </row>
    <row r="46" spans="1:11" s="1" customFormat="1" ht="30.75" hidden="1" customHeight="1">
      <c r="A46" s="17" t="s">
        <v>58</v>
      </c>
      <c r="B46" s="17" t="s">
        <v>66</v>
      </c>
      <c r="C46" s="18">
        <v>42</v>
      </c>
      <c r="D46" s="37">
        <v>730000</v>
      </c>
      <c r="E46" s="37">
        <v>750000</v>
      </c>
      <c r="F46" s="19">
        <f t="shared" ref="F46:F47" si="37">SUM(D46-E46)</f>
        <v>-20000</v>
      </c>
      <c r="G46" s="20"/>
      <c r="H46" s="20"/>
      <c r="I46" s="18">
        <f t="shared" si="36"/>
        <v>730000</v>
      </c>
      <c r="J46" s="25"/>
      <c r="K46" s="2"/>
    </row>
    <row r="47" spans="1:11" s="1" customFormat="1" ht="30.75" hidden="1" customHeight="1">
      <c r="A47" s="17" t="s">
        <v>59</v>
      </c>
      <c r="B47" s="17" t="s">
        <v>67</v>
      </c>
      <c r="C47" s="18">
        <v>43</v>
      </c>
      <c r="D47" s="37">
        <v>35000</v>
      </c>
      <c r="E47" s="37">
        <v>30000</v>
      </c>
      <c r="F47" s="19">
        <f t="shared" si="37"/>
        <v>5000</v>
      </c>
      <c r="G47" s="20"/>
      <c r="H47" s="20"/>
      <c r="I47" s="18">
        <f t="shared" si="36"/>
        <v>35000</v>
      </c>
      <c r="J47" s="25"/>
      <c r="K47" s="2"/>
    </row>
    <row r="48" spans="1:11" s="1" customFormat="1" ht="30.75" hidden="1" customHeight="1">
      <c r="A48" s="17" t="s">
        <v>60</v>
      </c>
      <c r="B48" s="17" t="s">
        <v>30</v>
      </c>
      <c r="C48" s="18">
        <v>44</v>
      </c>
      <c r="D48" s="37">
        <v>4797</v>
      </c>
      <c r="E48" s="37">
        <v>0</v>
      </c>
      <c r="F48" s="19">
        <f t="shared" ref="F48:F51" si="38">SUM(D48-E48)</f>
        <v>4797</v>
      </c>
      <c r="G48" s="20"/>
      <c r="H48" s="20"/>
      <c r="I48" s="18">
        <f t="shared" si="36"/>
        <v>4797</v>
      </c>
      <c r="J48" s="25"/>
      <c r="K48" s="2"/>
    </row>
    <row r="49" spans="1:11" s="1" customFormat="1" ht="30.75" hidden="1" customHeight="1">
      <c r="A49" s="17" t="s">
        <v>61</v>
      </c>
      <c r="B49" s="17" t="s">
        <v>31</v>
      </c>
      <c r="C49" s="18">
        <v>45</v>
      </c>
      <c r="D49" s="37">
        <v>315000</v>
      </c>
      <c r="E49" s="37">
        <v>0</v>
      </c>
      <c r="F49" s="19">
        <f t="shared" si="38"/>
        <v>315000</v>
      </c>
      <c r="G49" s="20"/>
      <c r="H49" s="20"/>
      <c r="I49" s="18">
        <f t="shared" si="36"/>
        <v>315000</v>
      </c>
      <c r="J49" s="25"/>
      <c r="K49" s="2"/>
    </row>
    <row r="50" spans="1:11" s="1" customFormat="1" ht="30.75" hidden="1" customHeight="1">
      <c r="A50" s="17" t="s">
        <v>62</v>
      </c>
      <c r="B50" s="17" t="s">
        <v>44</v>
      </c>
      <c r="C50" s="18">
        <v>46</v>
      </c>
      <c r="D50" s="37">
        <v>40919</v>
      </c>
      <c r="E50" s="37">
        <v>0</v>
      </c>
      <c r="F50" s="19">
        <f t="shared" si="38"/>
        <v>40919</v>
      </c>
      <c r="G50" s="20"/>
      <c r="H50" s="20"/>
      <c r="I50" s="18">
        <f t="shared" si="36"/>
        <v>40919</v>
      </c>
      <c r="J50" s="25"/>
      <c r="K50" s="2"/>
    </row>
    <row r="51" spans="1:11" s="1" customFormat="1" ht="30.75" hidden="1" customHeight="1">
      <c r="A51" s="17" t="s">
        <v>63</v>
      </c>
      <c r="B51" s="17" t="s">
        <v>23</v>
      </c>
      <c r="C51" s="18">
        <v>47</v>
      </c>
      <c r="D51" s="37">
        <v>98000</v>
      </c>
      <c r="E51" s="37">
        <v>123000</v>
      </c>
      <c r="F51" s="19">
        <f t="shared" si="38"/>
        <v>-25000</v>
      </c>
      <c r="G51" s="20"/>
      <c r="H51" s="20"/>
      <c r="I51" s="18">
        <f t="shared" si="36"/>
        <v>98000</v>
      </c>
      <c r="J51" s="25"/>
      <c r="K51" s="2"/>
    </row>
    <row r="52" spans="1:11" s="1" customFormat="1" ht="30.75" hidden="1" customHeight="1">
      <c r="A52" s="17" t="s">
        <v>64</v>
      </c>
      <c r="B52" s="17" t="s">
        <v>33</v>
      </c>
      <c r="C52" s="18">
        <v>48</v>
      </c>
      <c r="D52" s="37">
        <v>16292</v>
      </c>
      <c r="E52" s="37">
        <v>0</v>
      </c>
      <c r="F52" s="19">
        <f t="shared" ref="F52" si="39">SUM(D52-E52)</f>
        <v>16292</v>
      </c>
      <c r="G52" s="20"/>
      <c r="H52" s="20"/>
      <c r="I52" s="18">
        <f t="shared" si="36"/>
        <v>16292</v>
      </c>
      <c r="J52" s="25"/>
      <c r="K52" s="2"/>
    </row>
  </sheetData>
  <mergeCells count="7">
    <mergeCell ref="A2:J2"/>
    <mergeCell ref="A5:A6"/>
    <mergeCell ref="C5:C6"/>
    <mergeCell ref="G5:H5"/>
    <mergeCell ref="J5:J6"/>
    <mergeCell ref="B5:B6"/>
    <mergeCell ref="D5:F5"/>
  </mergeCells>
  <phoneticPr fontId="4" type="noConversion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K32"/>
  <sheetViews>
    <sheetView workbookViewId="0">
      <pane ySplit="6" topLeftCell="A7" activePane="bottomLeft" state="frozen"/>
      <selection pane="bottomLeft" activeCell="A33" sqref="A33"/>
    </sheetView>
  </sheetViews>
  <sheetFormatPr defaultRowHeight="13.5"/>
  <cols>
    <col min="1" max="1" width="35.5546875" customWidth="1"/>
    <col min="2" max="2" width="19.44140625" customWidth="1"/>
    <col min="3" max="3" width="5.5546875" customWidth="1"/>
    <col min="4" max="4" width="9.5546875" customWidth="1"/>
    <col min="5" max="5" width="9.77734375" customWidth="1"/>
    <col min="6" max="6" width="9.88671875" customWidth="1"/>
    <col min="7" max="9" width="10.66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</row>
    <row r="2" spans="1:11" ht="22.5" customHeight="1">
      <c r="A2" s="55" t="s">
        <v>38</v>
      </c>
      <c r="B2" s="56"/>
      <c r="C2" s="56"/>
      <c r="D2" s="56"/>
      <c r="E2" s="56"/>
      <c r="F2" s="56"/>
      <c r="G2" s="56"/>
      <c r="H2" s="56"/>
      <c r="I2" s="56"/>
    </row>
    <row r="3" spans="1:11" ht="22.5" customHeight="1">
      <c r="A3" s="6"/>
      <c r="B3" s="6"/>
      <c r="C3" s="3"/>
      <c r="D3" s="3"/>
      <c r="E3" s="3"/>
      <c r="F3" s="3"/>
      <c r="G3" s="3"/>
      <c r="H3" s="3"/>
      <c r="I3" s="3"/>
    </row>
    <row r="4" spans="1:11" ht="23.25" customHeight="1">
      <c r="A4" s="13" t="s">
        <v>15</v>
      </c>
      <c r="B4" s="14"/>
      <c r="C4" s="15"/>
      <c r="D4" s="3"/>
      <c r="E4" s="3"/>
      <c r="F4" s="3"/>
      <c r="G4" s="3"/>
      <c r="I4" s="15"/>
      <c r="J4" s="5"/>
      <c r="K4" s="5"/>
    </row>
    <row r="5" spans="1:11" ht="23.25" customHeight="1">
      <c r="A5" s="57" t="s">
        <v>6</v>
      </c>
      <c r="B5" s="62" t="s">
        <v>17</v>
      </c>
      <c r="C5" s="62" t="s">
        <v>7</v>
      </c>
      <c r="D5" s="65" t="s">
        <v>9</v>
      </c>
      <c r="E5" s="66"/>
      <c r="F5" s="67"/>
      <c r="G5" s="57" t="s">
        <v>4</v>
      </c>
      <c r="H5" s="57"/>
      <c r="I5" s="11" t="s">
        <v>12</v>
      </c>
    </row>
    <row r="6" spans="1:11" ht="23.25" customHeight="1">
      <c r="A6" s="57"/>
      <c r="B6" s="63"/>
      <c r="C6" s="64"/>
      <c r="D6" s="8" t="s">
        <v>45</v>
      </c>
      <c r="E6" s="8" t="s">
        <v>8</v>
      </c>
      <c r="F6" s="8" t="s">
        <v>3</v>
      </c>
      <c r="G6" s="9" t="s">
        <v>1</v>
      </c>
      <c r="H6" s="9" t="s">
        <v>0</v>
      </c>
      <c r="I6" s="12" t="s">
        <v>5</v>
      </c>
    </row>
    <row r="7" spans="1:11" ht="25.5" customHeight="1">
      <c r="A7" s="26" t="s">
        <v>16</v>
      </c>
      <c r="B7" s="26"/>
      <c r="C7" s="27"/>
      <c r="D7" s="27">
        <f t="shared" ref="D7:I7" si="0">D8+D12+D14+D20+D22+D29</f>
        <v>4646624</v>
      </c>
      <c r="E7" s="27">
        <f t="shared" si="0"/>
        <v>2208797</v>
      </c>
      <c r="F7" s="27">
        <f t="shared" si="0"/>
        <v>2437827</v>
      </c>
      <c r="G7" s="27">
        <f t="shared" si="0"/>
        <v>5018129</v>
      </c>
      <c r="H7" s="27">
        <f t="shared" si="0"/>
        <v>588000</v>
      </c>
      <c r="I7" s="27">
        <f t="shared" si="0"/>
        <v>9076753</v>
      </c>
    </row>
    <row r="8" spans="1:11" ht="24.75" customHeight="1">
      <c r="A8" s="28" t="s">
        <v>25</v>
      </c>
      <c r="B8" s="28"/>
      <c r="C8" s="29"/>
      <c r="D8" s="29">
        <f>SUM(D9:D11)</f>
        <v>897601</v>
      </c>
      <c r="E8" s="29">
        <f t="shared" ref="E8:I8" si="1">SUM(E9:E11)</f>
        <v>885769</v>
      </c>
      <c r="F8" s="29">
        <f t="shared" si="1"/>
        <v>11832</v>
      </c>
      <c r="G8" s="29">
        <f t="shared" si="1"/>
        <v>0</v>
      </c>
      <c r="H8" s="29">
        <f t="shared" si="1"/>
        <v>588000</v>
      </c>
      <c r="I8" s="29">
        <f t="shared" si="1"/>
        <v>309601</v>
      </c>
    </row>
    <row r="9" spans="1:11" s="1" customFormat="1" ht="30.75" hidden="1" customHeight="1">
      <c r="A9" s="41" t="s">
        <v>68</v>
      </c>
      <c r="B9" s="44" t="s">
        <v>70</v>
      </c>
      <c r="C9" s="47">
        <v>53</v>
      </c>
      <c r="D9" s="51">
        <v>481500</v>
      </c>
      <c r="E9" s="23">
        <v>482895</v>
      </c>
      <c r="F9" s="27">
        <f t="shared" ref="F9:F10" si="2">SUM(D9-E9)</f>
        <v>-1395</v>
      </c>
      <c r="G9" s="48"/>
      <c r="H9" s="48"/>
      <c r="I9" s="47">
        <f>D9+G9-H9</f>
        <v>481500</v>
      </c>
      <c r="J9" s="2"/>
    </row>
    <row r="10" spans="1:11" s="1" customFormat="1" ht="30.75" hidden="1" customHeight="1">
      <c r="A10" s="16" t="s">
        <v>77</v>
      </c>
      <c r="B10" s="22" t="s">
        <v>35</v>
      </c>
      <c r="C10" s="47">
        <v>57</v>
      </c>
      <c r="D10" s="51">
        <v>416101</v>
      </c>
      <c r="E10" s="23">
        <v>402874</v>
      </c>
      <c r="F10" s="27">
        <f t="shared" si="2"/>
        <v>13227</v>
      </c>
      <c r="G10" s="48"/>
      <c r="H10" s="48"/>
      <c r="I10" s="47">
        <f t="shared" ref="I10" si="3">D10+G10-H10</f>
        <v>416101</v>
      </c>
      <c r="J10" s="2"/>
    </row>
    <row r="11" spans="1:11" s="1" customFormat="1" ht="30.75" customHeight="1">
      <c r="A11" s="54" t="s">
        <v>91</v>
      </c>
      <c r="B11" s="22" t="s">
        <v>34</v>
      </c>
      <c r="C11" s="47"/>
      <c r="D11" s="51"/>
      <c r="E11" s="23"/>
      <c r="F11" s="27"/>
      <c r="G11" s="48"/>
      <c r="H11" s="48">
        <v>588000</v>
      </c>
      <c r="I11" s="47">
        <f t="shared" ref="I11" si="4">D11+G11-H11</f>
        <v>-588000</v>
      </c>
      <c r="J11" s="2"/>
    </row>
    <row r="12" spans="1:11" ht="24.75" hidden="1" customHeight="1">
      <c r="A12" s="28" t="s">
        <v>27</v>
      </c>
      <c r="B12" s="28"/>
      <c r="C12" s="29"/>
      <c r="D12" s="29">
        <f t="shared" ref="D12:I12" si="5">SUM(D13:D13)</f>
        <v>12271</v>
      </c>
      <c r="E12" s="29">
        <f t="shared" si="5"/>
        <v>0</v>
      </c>
      <c r="F12" s="29">
        <f t="shared" si="5"/>
        <v>12271</v>
      </c>
      <c r="G12" s="29">
        <f t="shared" si="5"/>
        <v>0</v>
      </c>
      <c r="H12" s="29">
        <f t="shared" si="5"/>
        <v>0</v>
      </c>
      <c r="I12" s="29">
        <f t="shared" si="5"/>
        <v>12271</v>
      </c>
    </row>
    <row r="13" spans="1:11" s="1" customFormat="1" ht="30.75" hidden="1" customHeight="1">
      <c r="A13" s="16" t="s">
        <v>78</v>
      </c>
      <c r="B13" s="22" t="s">
        <v>35</v>
      </c>
      <c r="C13" s="47">
        <v>61</v>
      </c>
      <c r="D13" s="23">
        <v>12271</v>
      </c>
      <c r="E13" s="23">
        <v>0</v>
      </c>
      <c r="F13" s="27">
        <f>SUM(D13-E13)</f>
        <v>12271</v>
      </c>
      <c r="G13" s="49"/>
      <c r="H13" s="50"/>
      <c r="I13" s="47">
        <f>D13+G13-H13</f>
        <v>12271</v>
      </c>
      <c r="J13" s="2"/>
    </row>
    <row r="14" spans="1:11" ht="24.75" customHeight="1">
      <c r="A14" s="28" t="s">
        <v>18</v>
      </c>
      <c r="B14" s="28"/>
      <c r="C14" s="29"/>
      <c r="D14" s="29">
        <f>SUM(D15:D19)</f>
        <v>986264</v>
      </c>
      <c r="E14" s="29">
        <f t="shared" ref="E14:I14" si="6">SUM(E15:E19)</f>
        <v>576258</v>
      </c>
      <c r="F14" s="29">
        <f t="shared" si="6"/>
        <v>410006</v>
      </c>
      <c r="G14" s="29">
        <f t="shared" si="6"/>
        <v>2974121</v>
      </c>
      <c r="H14" s="29">
        <f t="shared" si="6"/>
        <v>0</v>
      </c>
      <c r="I14" s="29">
        <f t="shared" si="6"/>
        <v>3960385</v>
      </c>
    </row>
    <row r="15" spans="1:11" s="1" customFormat="1" ht="30.75" hidden="1" customHeight="1">
      <c r="A15" s="45" t="s">
        <v>79</v>
      </c>
      <c r="B15" s="46" t="s">
        <v>34</v>
      </c>
      <c r="C15" s="47">
        <v>65</v>
      </c>
      <c r="D15" s="23">
        <v>840000</v>
      </c>
      <c r="E15" s="23">
        <v>450000</v>
      </c>
      <c r="F15" s="27">
        <f t="shared" ref="F15:F16" si="7">SUM(D15-E15)</f>
        <v>390000</v>
      </c>
      <c r="G15" s="48"/>
      <c r="H15" s="48"/>
      <c r="I15" s="47">
        <f>D15+G15-H15</f>
        <v>840000</v>
      </c>
      <c r="J15" s="2"/>
    </row>
    <row r="16" spans="1:11" s="1" customFormat="1" ht="30.75" hidden="1" customHeight="1">
      <c r="A16" s="16" t="s">
        <v>78</v>
      </c>
      <c r="B16" s="22" t="s">
        <v>35</v>
      </c>
      <c r="C16" s="47">
        <v>69</v>
      </c>
      <c r="D16" s="23">
        <v>146264</v>
      </c>
      <c r="E16" s="23">
        <v>126258</v>
      </c>
      <c r="F16" s="27">
        <f t="shared" si="7"/>
        <v>20006</v>
      </c>
      <c r="G16" s="48"/>
      <c r="H16" s="48"/>
      <c r="I16" s="47">
        <f t="shared" ref="I16:I17" si="8">D16+G16-H16</f>
        <v>146264</v>
      </c>
      <c r="J16" s="2"/>
    </row>
    <row r="17" spans="1:10" s="1" customFormat="1" ht="30.75" customHeight="1">
      <c r="A17" s="54" t="s">
        <v>92</v>
      </c>
      <c r="B17" s="22" t="s">
        <v>34</v>
      </c>
      <c r="C17" s="47"/>
      <c r="D17" s="51"/>
      <c r="E17" s="23"/>
      <c r="F17" s="27"/>
      <c r="G17" s="48">
        <v>13063</v>
      </c>
      <c r="H17" s="48"/>
      <c r="I17" s="47">
        <f t="shared" si="8"/>
        <v>13063</v>
      </c>
      <c r="J17" s="2"/>
    </row>
    <row r="18" spans="1:10" s="1" customFormat="1" ht="30.75" customHeight="1">
      <c r="A18" s="54" t="s">
        <v>93</v>
      </c>
      <c r="B18" s="22" t="s">
        <v>34</v>
      </c>
      <c r="C18" s="47"/>
      <c r="D18" s="51"/>
      <c r="E18" s="23"/>
      <c r="F18" s="27"/>
      <c r="G18" s="48">
        <v>61058</v>
      </c>
      <c r="H18" s="48"/>
      <c r="I18" s="47">
        <f t="shared" ref="I18" si="9">D18+G18-H18</f>
        <v>61058</v>
      </c>
      <c r="J18" s="2"/>
    </row>
    <row r="19" spans="1:10" s="1" customFormat="1" ht="30.75" customHeight="1">
      <c r="A19" s="54" t="s">
        <v>94</v>
      </c>
      <c r="B19" s="22" t="s">
        <v>34</v>
      </c>
      <c r="C19" s="47"/>
      <c r="D19" s="51"/>
      <c r="E19" s="23"/>
      <c r="F19" s="27"/>
      <c r="G19" s="48">
        <v>2900000</v>
      </c>
      <c r="H19" s="48"/>
      <c r="I19" s="47">
        <f t="shared" ref="I19" si="10">D19+G19-H19</f>
        <v>2900000</v>
      </c>
      <c r="J19" s="2"/>
    </row>
    <row r="20" spans="1:10" ht="24.75" hidden="1" customHeight="1">
      <c r="A20" s="28" t="s">
        <v>19</v>
      </c>
      <c r="B20" s="28"/>
      <c r="C20" s="29"/>
      <c r="D20" s="29">
        <f t="shared" ref="D20:I20" si="11">SUM(D21:D21)</f>
        <v>38877</v>
      </c>
      <c r="E20" s="29">
        <f t="shared" si="11"/>
        <v>8342</v>
      </c>
      <c r="F20" s="29">
        <f t="shared" si="11"/>
        <v>30535</v>
      </c>
      <c r="G20" s="29">
        <f t="shared" si="11"/>
        <v>0</v>
      </c>
      <c r="H20" s="29">
        <f t="shared" si="11"/>
        <v>0</v>
      </c>
      <c r="I20" s="29">
        <f t="shared" si="11"/>
        <v>38877</v>
      </c>
    </row>
    <row r="21" spans="1:10" s="1" customFormat="1" ht="30.75" hidden="1" customHeight="1">
      <c r="A21" s="16" t="s">
        <v>78</v>
      </c>
      <c r="B21" s="22" t="s">
        <v>35</v>
      </c>
      <c r="C21" s="47">
        <v>73</v>
      </c>
      <c r="D21" s="23">
        <v>38877</v>
      </c>
      <c r="E21" s="23">
        <v>8342</v>
      </c>
      <c r="F21" s="27">
        <f t="shared" ref="F21" si="12">SUM(D21-E21)</f>
        <v>30535</v>
      </c>
      <c r="G21" s="48"/>
      <c r="H21" s="48"/>
      <c r="I21" s="47">
        <f>D21+G21-H21</f>
        <v>38877</v>
      </c>
      <c r="J21" s="2"/>
    </row>
    <row r="22" spans="1:10" ht="24.75" customHeight="1">
      <c r="A22" s="28" t="s">
        <v>20</v>
      </c>
      <c r="B22" s="28"/>
      <c r="C22" s="29"/>
      <c r="D22" s="29">
        <f>SUM(D23:D28)</f>
        <v>118461</v>
      </c>
      <c r="E22" s="29">
        <f t="shared" ref="E22:I22" si="13">SUM(E23:E28)</f>
        <v>89100</v>
      </c>
      <c r="F22" s="29">
        <f t="shared" si="13"/>
        <v>29361</v>
      </c>
      <c r="G22" s="29">
        <f t="shared" si="13"/>
        <v>2044008</v>
      </c>
      <c r="H22" s="29">
        <f t="shared" si="13"/>
        <v>0</v>
      </c>
      <c r="I22" s="29">
        <f t="shared" si="13"/>
        <v>2162469</v>
      </c>
    </row>
    <row r="23" spans="1:10" s="1" customFormat="1" ht="30.75" hidden="1" customHeight="1">
      <c r="A23" s="45" t="s">
        <v>71</v>
      </c>
      <c r="B23" s="46" t="s">
        <v>34</v>
      </c>
      <c r="C23" s="47">
        <v>77</v>
      </c>
      <c r="D23" s="23">
        <v>118360</v>
      </c>
      <c r="E23" s="23">
        <v>89100</v>
      </c>
      <c r="F23" s="27">
        <f>SUM(D23-E23)</f>
        <v>29260</v>
      </c>
      <c r="G23" s="48"/>
      <c r="H23" s="48"/>
      <c r="I23" s="47">
        <f t="shared" ref="I23" si="14">D23+G23-H23</f>
        <v>118360</v>
      </c>
      <c r="J23" s="2"/>
    </row>
    <row r="24" spans="1:10" s="1" customFormat="1" ht="30.75" hidden="1" customHeight="1">
      <c r="A24" s="16" t="s">
        <v>78</v>
      </c>
      <c r="B24" s="22" t="s">
        <v>35</v>
      </c>
      <c r="C24" s="47">
        <v>81</v>
      </c>
      <c r="D24" s="23">
        <v>101</v>
      </c>
      <c r="E24" s="23">
        <v>0</v>
      </c>
      <c r="F24" s="27">
        <f t="shared" ref="F24" si="15">SUM(D24-E24)</f>
        <v>101</v>
      </c>
      <c r="G24" s="48"/>
      <c r="H24" s="48"/>
      <c r="I24" s="47">
        <f>D24+G24-H24</f>
        <v>101</v>
      </c>
      <c r="J24" s="2"/>
    </row>
    <row r="25" spans="1:10" s="1" customFormat="1" ht="30.75" customHeight="1">
      <c r="A25" s="54" t="s">
        <v>95</v>
      </c>
      <c r="B25" s="22" t="s">
        <v>96</v>
      </c>
      <c r="C25" s="47"/>
      <c r="D25" s="51"/>
      <c r="E25" s="23"/>
      <c r="F25" s="27"/>
      <c r="G25" s="48">
        <v>214600</v>
      </c>
      <c r="H25" s="48"/>
      <c r="I25" s="47">
        <f t="shared" ref="I25" si="16">D25+G25-H25</f>
        <v>214600</v>
      </c>
      <c r="J25" s="2"/>
    </row>
    <row r="26" spans="1:10" s="1" customFormat="1" ht="30.75" customHeight="1">
      <c r="A26" s="54" t="s">
        <v>97</v>
      </c>
      <c r="B26" s="22" t="s">
        <v>34</v>
      </c>
      <c r="C26" s="47"/>
      <c r="D26" s="51"/>
      <c r="E26" s="23"/>
      <c r="F26" s="27"/>
      <c r="G26" s="48">
        <v>322409</v>
      </c>
      <c r="H26" s="48"/>
      <c r="I26" s="47">
        <f t="shared" ref="I26" si="17">D26+G26-H26</f>
        <v>322409</v>
      </c>
      <c r="J26" s="2"/>
    </row>
    <row r="27" spans="1:10" s="1" customFormat="1" ht="30.75" customHeight="1">
      <c r="A27" s="54" t="s">
        <v>98</v>
      </c>
      <c r="B27" s="22" t="s">
        <v>34</v>
      </c>
      <c r="C27" s="47"/>
      <c r="D27" s="51"/>
      <c r="E27" s="23"/>
      <c r="F27" s="27"/>
      <c r="G27" s="48">
        <v>859297</v>
      </c>
      <c r="H27" s="48"/>
      <c r="I27" s="47">
        <f t="shared" ref="I27" si="18">D27+G27-H27</f>
        <v>859297</v>
      </c>
      <c r="J27" s="2"/>
    </row>
    <row r="28" spans="1:10" s="1" customFormat="1" ht="30.75" customHeight="1">
      <c r="A28" s="54" t="s">
        <v>99</v>
      </c>
      <c r="B28" s="22" t="s">
        <v>34</v>
      </c>
      <c r="C28" s="47"/>
      <c r="D28" s="51"/>
      <c r="E28" s="23"/>
      <c r="F28" s="27"/>
      <c r="G28" s="48">
        <v>647702</v>
      </c>
      <c r="H28" s="48"/>
      <c r="I28" s="47">
        <f t="shared" ref="I28" si="19">D28+G28-H28</f>
        <v>647702</v>
      </c>
      <c r="J28" s="2"/>
    </row>
    <row r="29" spans="1:10" ht="24.75" hidden="1" customHeight="1">
      <c r="A29" s="28" t="s">
        <v>21</v>
      </c>
      <c r="B29" s="28"/>
      <c r="C29" s="29"/>
      <c r="D29" s="29">
        <f t="shared" ref="D29:I29" si="20">SUM(D30:D32)</f>
        <v>2593150</v>
      </c>
      <c r="E29" s="29">
        <f t="shared" si="20"/>
        <v>649328</v>
      </c>
      <c r="F29" s="29">
        <f t="shared" si="20"/>
        <v>1943822</v>
      </c>
      <c r="G29" s="29">
        <f t="shared" si="20"/>
        <v>0</v>
      </c>
      <c r="H29" s="29">
        <f t="shared" si="20"/>
        <v>0</v>
      </c>
      <c r="I29" s="29">
        <f t="shared" si="20"/>
        <v>2593150</v>
      </c>
    </row>
    <row r="30" spans="1:10" s="1" customFormat="1" ht="30.75" hidden="1" customHeight="1">
      <c r="A30" s="45" t="s">
        <v>72</v>
      </c>
      <c r="B30" s="46" t="s">
        <v>36</v>
      </c>
      <c r="C30" s="47">
        <v>85</v>
      </c>
      <c r="D30" s="23">
        <v>196000</v>
      </c>
      <c r="E30" s="23">
        <v>246000</v>
      </c>
      <c r="F30" s="27">
        <f t="shared" ref="F30:F32" si="21">SUM(D30-E30)</f>
        <v>-50000</v>
      </c>
      <c r="G30" s="48"/>
      <c r="H30" s="48"/>
      <c r="I30" s="47">
        <f>D30+G30-H30</f>
        <v>196000</v>
      </c>
      <c r="J30" s="2"/>
    </row>
    <row r="31" spans="1:10" s="1" customFormat="1" ht="30.75" hidden="1" customHeight="1">
      <c r="A31" s="42" t="s">
        <v>80</v>
      </c>
      <c r="B31" s="43" t="s">
        <v>22</v>
      </c>
      <c r="C31" s="47">
        <v>88</v>
      </c>
      <c r="D31" s="23">
        <v>407828</v>
      </c>
      <c r="E31" s="23">
        <v>403328</v>
      </c>
      <c r="F31" s="27">
        <f t="shared" si="21"/>
        <v>4500</v>
      </c>
      <c r="G31" s="48"/>
      <c r="H31" s="48"/>
      <c r="I31" s="47">
        <f t="shared" ref="I31:I32" si="22">D31+G31-H31</f>
        <v>407828</v>
      </c>
      <c r="J31" s="2"/>
    </row>
    <row r="32" spans="1:10" s="1" customFormat="1" ht="30.75" hidden="1" customHeight="1">
      <c r="A32" s="16" t="s">
        <v>69</v>
      </c>
      <c r="B32" s="22" t="s">
        <v>35</v>
      </c>
      <c r="C32" s="47">
        <v>92</v>
      </c>
      <c r="D32" s="23">
        <v>1989322</v>
      </c>
      <c r="E32" s="23">
        <v>0</v>
      </c>
      <c r="F32" s="27">
        <f t="shared" si="21"/>
        <v>1989322</v>
      </c>
      <c r="G32" s="49"/>
      <c r="H32" s="50"/>
      <c r="I32" s="47">
        <f t="shared" si="22"/>
        <v>1989322</v>
      </c>
      <c r="J32" s="2"/>
    </row>
  </sheetData>
  <mergeCells count="6">
    <mergeCell ref="A2:I2"/>
    <mergeCell ref="A5:A6"/>
    <mergeCell ref="B5:B6"/>
    <mergeCell ref="C5:C6"/>
    <mergeCell ref="D5:F5"/>
    <mergeCell ref="G5:H5"/>
  </mergeCells>
  <phoneticPr fontId="4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문화체육관광국(2020 3추_세입)</vt:lpstr>
      <vt:lpstr>문화체육관광국(2020 3추_세출)</vt:lpstr>
      <vt:lpstr>'문화체육관광국(2020 3추_세입)'!Print_Titles</vt:lpstr>
      <vt:lpstr>'문화체육관광국(2020 3추_세출)'!Print_Titles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PRO</cp:lastModifiedBy>
  <cp:lastPrinted>2020-11-09T07:00:41Z</cp:lastPrinted>
  <dcterms:created xsi:type="dcterms:W3CDTF">2003-12-03T15:25:45Z</dcterms:created>
  <dcterms:modified xsi:type="dcterms:W3CDTF">2020-11-26T05:31:42Z</dcterms:modified>
</cp:coreProperties>
</file>