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회의록\9대\356\문화체육관광2차(주무)\356문화체육관광2차\"/>
    </mc:Choice>
  </mc:AlternateContent>
  <bookViews>
    <workbookView xWindow="-120" yWindow="-120" windowWidth="29040" windowHeight="15840" tabRatio="938" activeTab="2"/>
  </bookViews>
  <sheets>
    <sheet name="문화체육관광국(2022 본예산_세입)" sheetId="52" r:id="rId1"/>
    <sheet name="문화체육관광국(2022 본예산_세출)" sheetId="40" r:id="rId2"/>
    <sheet name="기금예산안" sheetId="53" r:id="rId3"/>
  </sheets>
  <definedNames>
    <definedName name="_xlnm._FilterDatabase" localSheetId="1" hidden="1">'문화체육관광국(2022 본예산_세출)'!$A$6:$T$6</definedName>
    <definedName name="_xlnm.Print_Area" localSheetId="2">기금예산안!$A$2:$P$10</definedName>
    <definedName name="_xlnm.Print_Area" localSheetId="0">'문화체육관광국(2022 본예산_세입)'!$A$2:$L$102</definedName>
    <definedName name="_xlnm.Print_Area" localSheetId="1">'문화체육관광국(2022 본예산_세출)'!$A$2:$P$360</definedName>
    <definedName name="_xlnm.Print_Titles" localSheetId="0">'문화체육관광국(2022 본예산_세입)'!$5:$6</definedName>
    <definedName name="_xlnm.Print_Titles" localSheetId="1">'문화체육관광국(2022 본예산_세출)'!$5:$6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53" l="1"/>
  <c r="L9" i="53" l="1"/>
  <c r="K9" i="53"/>
  <c r="O320" i="40" l="1"/>
  <c r="K320" i="40"/>
  <c r="O181" i="40"/>
  <c r="O182" i="40"/>
  <c r="O183" i="40"/>
  <c r="O184" i="40"/>
  <c r="O185" i="40"/>
  <c r="O186" i="40"/>
  <c r="O187" i="40"/>
  <c r="O188" i="40"/>
  <c r="O189" i="40"/>
  <c r="O190" i="40"/>
  <c r="O280" i="40" l="1"/>
  <c r="O246" i="40"/>
  <c r="K319" i="40"/>
  <c r="O319" i="40"/>
  <c r="O261" i="40"/>
  <c r="O262" i="40"/>
  <c r="O263" i="40"/>
  <c r="O264" i="40"/>
  <c r="O265" i="40"/>
  <c r="O266" i="40"/>
  <c r="O267" i="40"/>
  <c r="O268" i="40"/>
  <c r="O269" i="40"/>
  <c r="O270" i="40"/>
  <c r="O271" i="40"/>
  <c r="O272" i="40"/>
  <c r="O273" i="40"/>
  <c r="O274" i="40"/>
  <c r="O275" i="40"/>
  <c r="O276" i="40"/>
  <c r="O277" i="40"/>
  <c r="O278" i="40"/>
  <c r="O279" i="40"/>
  <c r="O281" i="40"/>
  <c r="O282" i="40"/>
  <c r="O283" i="40"/>
  <c r="O284" i="40"/>
  <c r="O285" i="40"/>
  <c r="O286" i="40"/>
  <c r="O287" i="40"/>
  <c r="O288" i="40"/>
  <c r="O289" i="40"/>
  <c r="O290" i="40"/>
  <c r="O291" i="40"/>
  <c r="O292" i="40"/>
  <c r="O260" i="40"/>
  <c r="O14" i="40" l="1"/>
  <c r="O15" i="40"/>
  <c r="O16" i="40"/>
  <c r="O17" i="40"/>
  <c r="O18" i="40"/>
  <c r="K6" i="53" l="1"/>
  <c r="L6" i="53" s="1"/>
  <c r="M8" i="40"/>
  <c r="O38" i="40"/>
  <c r="O39" i="40"/>
  <c r="O40" i="40"/>
  <c r="O41" i="40"/>
  <c r="O42" i="40"/>
  <c r="N8" i="40"/>
  <c r="F6" i="53"/>
  <c r="G6" i="53"/>
  <c r="I6" i="53"/>
  <c r="J6" i="53"/>
  <c r="M6" i="53"/>
  <c r="N6" i="53"/>
  <c r="K7" i="53"/>
  <c r="L7" i="53" s="1"/>
  <c r="O7" i="53"/>
  <c r="O8" i="53"/>
  <c r="K8" i="53"/>
  <c r="L8" i="53" s="1"/>
  <c r="O247" i="40"/>
  <c r="O8" i="40" l="1"/>
  <c r="O6" i="53"/>
  <c r="N142" i="40" l="1"/>
  <c r="N97" i="40" s="1"/>
  <c r="M142" i="40"/>
  <c r="N251" i="40"/>
  <c r="N197" i="40" s="1"/>
  <c r="M251" i="40"/>
  <c r="N70" i="40"/>
  <c r="M70" i="40"/>
  <c r="O348" i="40"/>
  <c r="O248" i="40"/>
  <c r="O94" i="40"/>
  <c r="O89" i="40"/>
  <c r="O90" i="40"/>
  <c r="O91" i="40"/>
  <c r="O92" i="40"/>
  <c r="O93" i="40"/>
  <c r="O139" i="40"/>
  <c r="O137" i="40"/>
  <c r="O138" i="40"/>
  <c r="O60" i="40"/>
  <c r="O61" i="40"/>
  <c r="O59" i="40"/>
  <c r="O58" i="40"/>
  <c r="O70" i="40" l="1"/>
  <c r="M97" i="40"/>
  <c r="O97" i="40" s="1"/>
  <c r="O142" i="40"/>
  <c r="M197" i="40"/>
  <c r="O197" i="40" s="1"/>
  <c r="O251" i="40"/>
  <c r="E304" i="40"/>
  <c r="N304" i="40"/>
  <c r="N7" i="40" s="1"/>
  <c r="M304" i="40"/>
  <c r="H304" i="40"/>
  <c r="O249" i="40"/>
  <c r="J74" i="52"/>
  <c r="I74" i="52"/>
  <c r="G74" i="52"/>
  <c r="F74" i="52"/>
  <c r="E74" i="52"/>
  <c r="K78" i="52"/>
  <c r="K79" i="52"/>
  <c r="J49" i="52"/>
  <c r="I49" i="52"/>
  <c r="F49" i="52"/>
  <c r="E49" i="52"/>
  <c r="K72" i="52"/>
  <c r="K73" i="52"/>
  <c r="J30" i="52"/>
  <c r="I30" i="52"/>
  <c r="G30" i="52"/>
  <c r="F30" i="52"/>
  <c r="E30" i="52"/>
  <c r="K187" i="40"/>
  <c r="K303" i="40"/>
  <c r="L303" i="40" s="1"/>
  <c r="H33" i="52"/>
  <c r="M7" i="40" l="1"/>
  <c r="O304" i="40"/>
  <c r="K304" i="40"/>
  <c r="L304" i="40" s="1"/>
  <c r="G49" i="52"/>
  <c r="H30" i="52"/>
  <c r="O306" i="40"/>
  <c r="O307" i="40"/>
  <c r="O308" i="40"/>
  <c r="O309" i="40"/>
  <c r="O310" i="40"/>
  <c r="O311" i="40"/>
  <c r="O312" i="40"/>
  <c r="O313" i="40"/>
  <c r="O314" i="40"/>
  <c r="O315" i="40"/>
  <c r="O316" i="40"/>
  <c r="O317" i="40"/>
  <c r="O318" i="40"/>
  <c r="O321" i="40"/>
  <c r="O322" i="40"/>
  <c r="O323" i="40"/>
  <c r="O324" i="40"/>
  <c r="O325" i="40"/>
  <c r="O326" i="40"/>
  <c r="O327" i="40"/>
  <c r="O328" i="40"/>
  <c r="O329" i="40"/>
  <c r="O330" i="40"/>
  <c r="O331" i="40"/>
  <c r="O332" i="40"/>
  <c r="O333" i="40"/>
  <c r="O334" i="40"/>
  <c r="O335" i="40"/>
  <c r="O336" i="40"/>
  <c r="O337" i="40"/>
  <c r="O338" i="40"/>
  <c r="O339" i="40"/>
  <c r="K294" i="40"/>
  <c r="K295" i="40"/>
  <c r="L295" i="40" s="1"/>
  <c r="K296" i="40"/>
  <c r="L296" i="40" s="1"/>
  <c r="K297" i="40"/>
  <c r="L297" i="40" s="1"/>
  <c r="K298" i="40"/>
  <c r="L298" i="40" s="1"/>
  <c r="K299" i="40"/>
  <c r="L299" i="40" s="1"/>
  <c r="K300" i="40"/>
  <c r="L300" i="40" s="1"/>
  <c r="K301" i="40"/>
  <c r="L301" i="40" s="1"/>
  <c r="K302" i="40"/>
  <c r="L302" i="40" s="1"/>
  <c r="O199" i="40"/>
  <c r="O200" i="40"/>
  <c r="O201" i="40"/>
  <c r="O202" i="40"/>
  <c r="O203" i="40"/>
  <c r="O204" i="40"/>
  <c r="O205" i="40"/>
  <c r="O206" i="40"/>
  <c r="O207" i="40"/>
  <c r="O208" i="40"/>
  <c r="O209" i="40"/>
  <c r="O210" i="40"/>
  <c r="O211" i="40"/>
  <c r="O212" i="40"/>
  <c r="O213" i="40"/>
  <c r="O214" i="40"/>
  <c r="O215" i="40"/>
  <c r="O216" i="40"/>
  <c r="O217" i="40"/>
  <c r="O218" i="40"/>
  <c r="O219" i="40"/>
  <c r="O220" i="40"/>
  <c r="O221" i="40"/>
  <c r="O222" i="40"/>
  <c r="O223" i="40"/>
  <c r="O224" i="40"/>
  <c r="O225" i="40"/>
  <c r="O226" i="40"/>
  <c r="O227" i="40"/>
  <c r="O228" i="40"/>
  <c r="O229" i="40"/>
  <c r="O230" i="40"/>
  <c r="O231" i="40"/>
  <c r="O232" i="40"/>
  <c r="O233" i="40"/>
  <c r="O234" i="40"/>
  <c r="O235" i="40"/>
  <c r="O236" i="40"/>
  <c r="O237" i="40"/>
  <c r="O238" i="40"/>
  <c r="O239" i="40"/>
  <c r="O240" i="40"/>
  <c r="O241" i="40"/>
  <c r="O242" i="40"/>
  <c r="O243" i="40"/>
  <c r="O244" i="40"/>
  <c r="O245" i="40"/>
  <c r="O250" i="40"/>
  <c r="O252" i="40"/>
  <c r="O253" i="40"/>
  <c r="O254" i="40"/>
  <c r="O255" i="40"/>
  <c r="O256" i="40"/>
  <c r="O257" i="40"/>
  <c r="O258" i="40"/>
  <c r="O259" i="40"/>
  <c r="L187" i="40"/>
  <c r="K32" i="52" l="1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I304" i="40"/>
  <c r="J304" i="40"/>
  <c r="K99" i="40"/>
  <c r="L99" i="40" s="1"/>
  <c r="K100" i="40"/>
  <c r="L100" i="40" s="1"/>
  <c r="K101" i="40"/>
  <c r="L101" i="40" s="1"/>
  <c r="K102" i="40"/>
  <c r="K103" i="40"/>
  <c r="K104" i="40"/>
  <c r="L104" i="40" s="1"/>
  <c r="K105" i="40"/>
  <c r="L105" i="40" s="1"/>
  <c r="K106" i="40"/>
  <c r="L106" i="40" s="1"/>
  <c r="K107" i="40"/>
  <c r="L107" i="40" s="1"/>
  <c r="K108" i="40"/>
  <c r="L108" i="40" s="1"/>
  <c r="K109" i="40"/>
  <c r="L109" i="40" s="1"/>
  <c r="K110" i="40"/>
  <c r="L110" i="40" s="1"/>
  <c r="K111" i="40"/>
  <c r="L111" i="40" s="1"/>
  <c r="K112" i="40"/>
  <c r="L112" i="40" s="1"/>
  <c r="K113" i="40"/>
  <c r="L113" i="40" s="1"/>
  <c r="K114" i="40"/>
  <c r="L114" i="40" s="1"/>
  <c r="K115" i="40"/>
  <c r="L115" i="40" s="1"/>
  <c r="K116" i="40"/>
  <c r="L116" i="40" s="1"/>
  <c r="K117" i="40"/>
  <c r="L117" i="40" s="1"/>
  <c r="K118" i="40"/>
  <c r="L118" i="40" s="1"/>
  <c r="K119" i="40"/>
  <c r="L119" i="40" s="1"/>
  <c r="K120" i="40"/>
  <c r="K121" i="40"/>
  <c r="K122" i="40"/>
  <c r="L122" i="40" s="1"/>
  <c r="K123" i="40"/>
  <c r="L123" i="40" s="1"/>
  <c r="K124" i="40"/>
  <c r="L124" i="40" s="1"/>
  <c r="K125" i="40"/>
  <c r="L125" i="40" s="1"/>
  <c r="K126" i="40"/>
  <c r="L126" i="40" s="1"/>
  <c r="K127" i="40"/>
  <c r="L127" i="40" s="1"/>
  <c r="K128" i="40"/>
  <c r="K129" i="40"/>
  <c r="K130" i="40"/>
  <c r="K131" i="40"/>
  <c r="L131" i="40" s="1"/>
  <c r="K132" i="40"/>
  <c r="L132" i="40" s="1"/>
  <c r="K133" i="40"/>
  <c r="K134" i="40"/>
  <c r="L134" i="40" s="1"/>
  <c r="K135" i="40"/>
  <c r="L135" i="40" s="1"/>
  <c r="K136" i="40"/>
  <c r="L136" i="40" s="1"/>
  <c r="K140" i="40"/>
  <c r="L140" i="40" s="1"/>
  <c r="K141" i="40"/>
  <c r="L141" i="40" s="1"/>
  <c r="G304" i="40"/>
  <c r="F304" i="40"/>
  <c r="K347" i="40"/>
  <c r="L347" i="40" s="1"/>
  <c r="O347" i="40"/>
  <c r="K322" i="40"/>
  <c r="L322" i="40" s="1"/>
  <c r="K242" i="40"/>
  <c r="L242" i="40" s="1"/>
  <c r="K243" i="40"/>
  <c r="L243" i="40" s="1"/>
  <c r="K244" i="40"/>
  <c r="L244" i="40" s="1"/>
  <c r="K245" i="40"/>
  <c r="L245" i="40" s="1"/>
  <c r="K234" i="40"/>
  <c r="L234" i="40" s="1"/>
  <c r="K235" i="40"/>
  <c r="K236" i="40"/>
  <c r="K237" i="40"/>
  <c r="L237" i="40" s="1"/>
  <c r="K238" i="40"/>
  <c r="L238" i="40" s="1"/>
  <c r="K239" i="40"/>
  <c r="L239" i="40" s="1"/>
  <c r="K240" i="40"/>
  <c r="L240" i="40" s="1"/>
  <c r="K241" i="40"/>
  <c r="L241" i="40" s="1"/>
  <c r="L102" i="40" l="1"/>
  <c r="O140" i="40"/>
  <c r="O141" i="40"/>
  <c r="O129" i="40"/>
  <c r="O130" i="40"/>
  <c r="O131" i="40"/>
  <c r="O132" i="40"/>
  <c r="O133" i="40"/>
  <c r="O134" i="40"/>
  <c r="O135" i="40"/>
  <c r="O136" i="40"/>
  <c r="O144" i="40"/>
  <c r="O145" i="40"/>
  <c r="O146" i="40"/>
  <c r="O147" i="40"/>
  <c r="O148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O161" i="40"/>
  <c r="O162" i="40"/>
  <c r="O163" i="40"/>
  <c r="O164" i="40"/>
  <c r="O165" i="40"/>
  <c r="O166" i="40"/>
  <c r="O167" i="40"/>
  <c r="O168" i="40"/>
  <c r="O169" i="40"/>
  <c r="O170" i="40"/>
  <c r="O171" i="40"/>
  <c r="O172" i="40"/>
  <c r="O173" i="40"/>
  <c r="O174" i="40"/>
  <c r="O175" i="40"/>
  <c r="O176" i="40"/>
  <c r="O177" i="40"/>
  <c r="O178" i="40"/>
  <c r="O179" i="40"/>
  <c r="O180" i="40"/>
  <c r="O191" i="40"/>
  <c r="O192" i="40"/>
  <c r="O193" i="40"/>
  <c r="O194" i="40"/>
  <c r="O195" i="40"/>
  <c r="O196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L181" i="40" s="1"/>
  <c r="K182" i="40"/>
  <c r="L182" i="40" s="1"/>
  <c r="K183" i="40"/>
  <c r="L183" i="40" s="1"/>
  <c r="K184" i="40"/>
  <c r="K185" i="40"/>
  <c r="K186" i="40"/>
  <c r="L186" i="40" s="1"/>
  <c r="K191" i="40"/>
  <c r="K192" i="40"/>
  <c r="L192" i="40" s="1"/>
  <c r="K193" i="40"/>
  <c r="L193" i="40" s="1"/>
  <c r="K194" i="40"/>
  <c r="L194" i="40" s="1"/>
  <c r="K195" i="40"/>
  <c r="L195" i="40" s="1"/>
  <c r="K196" i="40"/>
  <c r="O50" i="40" l="1"/>
  <c r="O51" i="40"/>
  <c r="O52" i="40"/>
  <c r="O53" i="40"/>
  <c r="O54" i="40"/>
  <c r="O55" i="40"/>
  <c r="O56" i="40"/>
  <c r="O57" i="40"/>
  <c r="O10" i="40"/>
  <c r="O11" i="40"/>
  <c r="O12" i="40"/>
  <c r="O13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43" i="40"/>
  <c r="O44" i="40"/>
  <c r="O45" i="40"/>
  <c r="O46" i="40"/>
  <c r="O47" i="40"/>
  <c r="O48" i="40"/>
  <c r="O49" i="40"/>
  <c r="O62" i="40"/>
  <c r="O63" i="40"/>
  <c r="O64" i="40"/>
  <c r="O65" i="40"/>
  <c r="O66" i="40"/>
  <c r="O67" i="40"/>
  <c r="O68" i="40"/>
  <c r="O69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K46" i="40"/>
  <c r="L46" i="40" s="1"/>
  <c r="K47" i="40"/>
  <c r="L47" i="40" s="1"/>
  <c r="K48" i="40"/>
  <c r="L48" i="40" s="1"/>
  <c r="K10" i="40"/>
  <c r="L10" i="40" s="1"/>
  <c r="K11" i="40"/>
  <c r="L11" i="40" s="1"/>
  <c r="K12" i="40"/>
  <c r="L12" i="40" s="1"/>
  <c r="K13" i="40"/>
  <c r="L13" i="40" s="1"/>
  <c r="K14" i="40"/>
  <c r="L14" i="40" s="1"/>
  <c r="K15" i="40"/>
  <c r="L15" i="40" s="1"/>
  <c r="K16" i="40"/>
  <c r="L16" i="40" s="1"/>
  <c r="K17" i="40"/>
  <c r="L17" i="40" s="1"/>
  <c r="K18" i="40"/>
  <c r="L18" i="40" s="1"/>
  <c r="K19" i="40"/>
  <c r="L19" i="40" s="1"/>
  <c r="K20" i="40"/>
  <c r="L20" i="40" s="1"/>
  <c r="K21" i="40"/>
  <c r="L21" i="40" s="1"/>
  <c r="K22" i="40"/>
  <c r="L22" i="40" s="1"/>
  <c r="K23" i="40"/>
  <c r="L23" i="40" s="1"/>
  <c r="K24" i="40"/>
  <c r="L24" i="40" s="1"/>
  <c r="K25" i="40"/>
  <c r="K26" i="40"/>
  <c r="L26" i="40" s="1"/>
  <c r="K27" i="40"/>
  <c r="L27" i="40" s="1"/>
  <c r="K28" i="40"/>
  <c r="L28" i="40" s="1"/>
  <c r="K29" i="40"/>
  <c r="L29" i="40" s="1"/>
  <c r="K30" i="40"/>
  <c r="L30" i="40" s="1"/>
  <c r="K31" i="40"/>
  <c r="L31" i="40" s="1"/>
  <c r="K32" i="40"/>
  <c r="L32" i="40" s="1"/>
  <c r="K33" i="40"/>
  <c r="K34" i="40"/>
  <c r="K35" i="40"/>
  <c r="K36" i="40"/>
  <c r="L36" i="40" s="1"/>
  <c r="K37" i="40"/>
  <c r="L37" i="40" s="1"/>
  <c r="K38" i="40"/>
  <c r="L38" i="40" s="1"/>
  <c r="K39" i="40"/>
  <c r="L39" i="40" s="1"/>
  <c r="K40" i="40"/>
  <c r="L40" i="40" s="1"/>
  <c r="K41" i="40"/>
  <c r="L41" i="40" s="1"/>
  <c r="K42" i="40"/>
  <c r="L42" i="40" s="1"/>
  <c r="K43" i="40"/>
  <c r="L43" i="40" s="1"/>
  <c r="K44" i="40"/>
  <c r="K45" i="40"/>
  <c r="K49" i="40"/>
  <c r="L49" i="40" s="1"/>
  <c r="K50" i="40"/>
  <c r="L50" i="40" s="1"/>
  <c r="K51" i="40"/>
  <c r="L51" i="40" s="1"/>
  <c r="K52" i="40"/>
  <c r="L52" i="40" s="1"/>
  <c r="K53" i="40"/>
  <c r="L53" i="40" s="1"/>
  <c r="K54" i="40"/>
  <c r="L54" i="40" s="1"/>
  <c r="K55" i="40"/>
  <c r="K56" i="40"/>
  <c r="K57" i="40"/>
  <c r="L57" i="40" s="1"/>
  <c r="K62" i="40"/>
  <c r="L62" i="40" s="1"/>
  <c r="K63" i="40"/>
  <c r="L63" i="40" s="1"/>
  <c r="K64" i="40"/>
  <c r="L64" i="40" s="1"/>
  <c r="K65" i="40"/>
  <c r="L65" i="40" s="1"/>
  <c r="K66" i="40"/>
  <c r="L66" i="40" s="1"/>
  <c r="K67" i="40"/>
  <c r="L67" i="40" s="1"/>
  <c r="K68" i="40"/>
  <c r="L68" i="40" s="1"/>
  <c r="K69" i="40"/>
  <c r="L69" i="40" s="1"/>
  <c r="K306" i="40" l="1"/>
  <c r="L306" i="40" s="1"/>
  <c r="K356" i="40"/>
  <c r="L356" i="40" s="1"/>
  <c r="K307" i="40"/>
  <c r="L307" i="40" s="1"/>
  <c r="K308" i="40"/>
  <c r="L308" i="40" s="1"/>
  <c r="K309" i="40"/>
  <c r="L309" i="40" s="1"/>
  <c r="K310" i="40"/>
  <c r="L310" i="40" s="1"/>
  <c r="K311" i="40"/>
  <c r="L311" i="40" s="1"/>
  <c r="K358" i="40"/>
  <c r="L358" i="40" s="1"/>
  <c r="K312" i="40"/>
  <c r="L312" i="40" s="1"/>
  <c r="K313" i="40"/>
  <c r="L313" i="40" s="1"/>
  <c r="K314" i="40"/>
  <c r="L314" i="40" s="1"/>
  <c r="K359" i="40"/>
  <c r="L359" i="40" s="1"/>
  <c r="K315" i="40"/>
  <c r="L315" i="40" s="1"/>
  <c r="K316" i="40"/>
  <c r="L316" i="40" s="1"/>
  <c r="K317" i="40"/>
  <c r="L317" i="40" s="1"/>
  <c r="K318" i="40"/>
  <c r="K321" i="40"/>
  <c r="L321" i="40" s="1"/>
  <c r="K323" i="40"/>
  <c r="L323" i="40" s="1"/>
  <c r="K349" i="40"/>
  <c r="L349" i="40" s="1"/>
  <c r="K350" i="40"/>
  <c r="L350" i="40" s="1"/>
  <c r="K351" i="40"/>
  <c r="L351" i="40" s="1"/>
  <c r="K352" i="40"/>
  <c r="L352" i="40" s="1"/>
  <c r="K353" i="40"/>
  <c r="L353" i="40" s="1"/>
  <c r="K354" i="40"/>
  <c r="L354" i="40" s="1"/>
  <c r="K355" i="40"/>
  <c r="L355" i="40" s="1"/>
  <c r="K324" i="40"/>
  <c r="L324" i="40" s="1"/>
  <c r="K325" i="40"/>
  <c r="L325" i="40" s="1"/>
  <c r="K326" i="40"/>
  <c r="L326" i="40" s="1"/>
  <c r="K327" i="40"/>
  <c r="L327" i="40" s="1"/>
  <c r="K328" i="40"/>
  <c r="L328" i="40" s="1"/>
  <c r="K329" i="40"/>
  <c r="L329" i="40" s="1"/>
  <c r="K330" i="40"/>
  <c r="L330" i="40" s="1"/>
  <c r="K331" i="40"/>
  <c r="L331" i="40" s="1"/>
  <c r="K332" i="40"/>
  <c r="L332" i="40" s="1"/>
  <c r="K333" i="40"/>
  <c r="L333" i="40" s="1"/>
  <c r="K334" i="40"/>
  <c r="L334" i="40" s="1"/>
  <c r="K335" i="40"/>
  <c r="L335" i="40" s="1"/>
  <c r="K336" i="40"/>
  <c r="L336" i="40" s="1"/>
  <c r="K337" i="40"/>
  <c r="L337" i="40" s="1"/>
  <c r="K338" i="40"/>
  <c r="L338" i="40" s="1"/>
  <c r="K339" i="40"/>
  <c r="L339" i="40" s="1"/>
  <c r="K340" i="40"/>
  <c r="L340" i="40" s="1"/>
  <c r="K360" i="40"/>
  <c r="L360" i="40" s="1"/>
  <c r="K341" i="40"/>
  <c r="L341" i="40" s="1"/>
  <c r="K342" i="40"/>
  <c r="K343" i="40"/>
  <c r="K344" i="40"/>
  <c r="K345" i="40"/>
  <c r="K346" i="40"/>
  <c r="K357" i="40"/>
  <c r="L357" i="40" s="1"/>
  <c r="K72" i="40"/>
  <c r="L72" i="40" s="1"/>
  <c r="K73" i="40"/>
  <c r="L73" i="40" s="1"/>
  <c r="K74" i="40"/>
  <c r="K75" i="40"/>
  <c r="L75" i="40" s="1"/>
  <c r="K76" i="40"/>
  <c r="K77" i="40"/>
  <c r="L77" i="40" s="1"/>
  <c r="K78" i="40"/>
  <c r="L78" i="40" s="1"/>
  <c r="K79" i="40"/>
  <c r="L79" i="40" s="1"/>
  <c r="K80" i="40"/>
  <c r="L80" i="40" s="1"/>
  <c r="K81" i="40"/>
  <c r="L81" i="40" s="1"/>
  <c r="K82" i="40"/>
  <c r="K83" i="40"/>
  <c r="L83" i="40" s="1"/>
  <c r="K84" i="40"/>
  <c r="L84" i="40" s="1"/>
  <c r="K85" i="40"/>
  <c r="L85" i="40" s="1"/>
  <c r="K86" i="40"/>
  <c r="L86" i="40" s="1"/>
  <c r="K87" i="40"/>
  <c r="L87" i="40" s="1"/>
  <c r="K88" i="40"/>
  <c r="L88" i="40" s="1"/>
  <c r="K89" i="40"/>
  <c r="L89" i="40" s="1"/>
  <c r="K90" i="40"/>
  <c r="L90" i="40" s="1"/>
  <c r="K91" i="40"/>
  <c r="L91" i="40" s="1"/>
  <c r="K92" i="40"/>
  <c r="L92" i="40" s="1"/>
  <c r="K93" i="40"/>
  <c r="L93" i="40" s="1"/>
  <c r="K95" i="40"/>
  <c r="L95" i="40" s="1"/>
  <c r="K96" i="40"/>
  <c r="L96" i="40" s="1"/>
  <c r="K71" i="40"/>
  <c r="L71" i="40" s="1"/>
  <c r="F7" i="40" l="1"/>
  <c r="J7" i="40"/>
  <c r="I7" i="40"/>
  <c r="G7" i="40"/>
  <c r="K84" i="52" l="1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G80" i="52"/>
  <c r="F80" i="52"/>
  <c r="E8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6" i="52"/>
  <c r="H68" i="52"/>
  <c r="H69" i="52"/>
  <c r="H70" i="52"/>
  <c r="H71" i="52"/>
  <c r="H72" i="52"/>
  <c r="G22" i="52"/>
  <c r="F22" i="52"/>
  <c r="E22" i="52"/>
  <c r="G18" i="52"/>
  <c r="F18" i="52"/>
  <c r="E18" i="52"/>
  <c r="K20" i="52"/>
  <c r="K21" i="52"/>
  <c r="K19" i="52"/>
  <c r="H20" i="52"/>
  <c r="H10" i="52"/>
  <c r="H11" i="52"/>
  <c r="H12" i="52"/>
  <c r="H13" i="52"/>
  <c r="H14" i="52"/>
  <c r="H15" i="52"/>
  <c r="H17" i="52"/>
  <c r="H9" i="52"/>
  <c r="K18" i="52" l="1"/>
  <c r="K261" i="40"/>
  <c r="L261" i="40" s="1"/>
  <c r="L177" i="40"/>
  <c r="J80" i="52"/>
  <c r="I80" i="52"/>
  <c r="O346" i="40"/>
  <c r="O345" i="40"/>
  <c r="O357" i="40"/>
  <c r="L174" i="40"/>
  <c r="L173" i="40"/>
  <c r="L172" i="40"/>
  <c r="L171" i="40"/>
  <c r="L170" i="40"/>
  <c r="L169" i="40"/>
  <c r="K98" i="40" l="1"/>
  <c r="O127" i="40"/>
  <c r="O125" i="40"/>
  <c r="O123" i="40"/>
  <c r="O126" i="40"/>
  <c r="O128" i="40"/>
  <c r="K287" i="40"/>
  <c r="L287" i="40" s="1"/>
  <c r="K285" i="40"/>
  <c r="L285" i="40" s="1"/>
  <c r="K288" i="40"/>
  <c r="L288" i="40" s="1"/>
  <c r="K293" i="40"/>
  <c r="L293" i="40" s="1"/>
  <c r="K225" i="40"/>
  <c r="L225" i="40" s="1"/>
  <c r="K229" i="40"/>
  <c r="L229" i="40" s="1"/>
  <c r="K286" i="40"/>
  <c r="L286" i="40" s="1"/>
  <c r="L294" i="40"/>
  <c r="K228" i="40"/>
  <c r="L228" i="40" s="1"/>
  <c r="K230" i="40"/>
  <c r="L230" i="40" s="1"/>
  <c r="K226" i="40"/>
  <c r="L226" i="40" s="1"/>
  <c r="K227" i="40"/>
  <c r="L227" i="40" s="1"/>
  <c r="O122" i="40"/>
  <c r="K231" i="40"/>
  <c r="L231" i="40" s="1"/>
  <c r="K232" i="40"/>
  <c r="L232" i="40" s="1"/>
  <c r="K233" i="40"/>
  <c r="L233" i="40" s="1"/>
  <c r="O124" i="40"/>
  <c r="K9" i="40"/>
  <c r="G98" i="52"/>
  <c r="H98" i="52" s="1"/>
  <c r="G97" i="52"/>
  <c r="H97" i="52" s="1"/>
  <c r="G96" i="52"/>
  <c r="H96" i="52" s="1"/>
  <c r="G95" i="52"/>
  <c r="H95" i="52" s="1"/>
  <c r="H34" i="52"/>
  <c r="I18" i="52"/>
  <c r="J18" i="52"/>
  <c r="E7" i="40" l="1"/>
  <c r="L98" i="40"/>
  <c r="H7" i="40"/>
  <c r="O344" i="40"/>
  <c r="O343" i="40"/>
  <c r="O342" i="40"/>
  <c r="O341" i="40"/>
  <c r="O360" i="40"/>
  <c r="O340" i="40"/>
  <c r="O305" i="40"/>
  <c r="O7" i="40" l="1"/>
  <c r="K283" i="40"/>
  <c r="L283" i="40" s="1"/>
  <c r="K282" i="40"/>
  <c r="L282" i="40" s="1"/>
  <c r="K281" i="40"/>
  <c r="K280" i="40"/>
  <c r="K279" i="40"/>
  <c r="L279" i="40" s="1"/>
  <c r="K278" i="40"/>
  <c r="L278" i="40" s="1"/>
  <c r="K277" i="40"/>
  <c r="L277" i="40" s="1"/>
  <c r="K276" i="40"/>
  <c r="L276" i="40" s="1"/>
  <c r="K275" i="40"/>
  <c r="L275" i="40" s="1"/>
  <c r="K274" i="40"/>
  <c r="L274" i="40" s="1"/>
  <c r="K273" i="40"/>
  <c r="L273" i="40" s="1"/>
  <c r="K272" i="40"/>
  <c r="L272" i="40" s="1"/>
  <c r="K271" i="40"/>
  <c r="L271" i="40" s="1"/>
  <c r="K270" i="40"/>
  <c r="L270" i="40" s="1"/>
  <c r="K269" i="40"/>
  <c r="L269" i="40" s="1"/>
  <c r="K268" i="40"/>
  <c r="L268" i="40" s="1"/>
  <c r="K267" i="40"/>
  <c r="K266" i="40"/>
  <c r="K265" i="40"/>
  <c r="K264" i="40"/>
  <c r="K263" i="40"/>
  <c r="K262" i="40"/>
  <c r="K260" i="40"/>
  <c r="L260" i="40" s="1"/>
  <c r="K259" i="40"/>
  <c r="L259" i="40" s="1"/>
  <c r="K258" i="40"/>
  <c r="L258" i="40" s="1"/>
  <c r="K257" i="40"/>
  <c r="L257" i="40" s="1"/>
  <c r="K256" i="40"/>
  <c r="L256" i="40" s="1"/>
  <c r="K255" i="40"/>
  <c r="L255" i="40" s="1"/>
  <c r="K254" i="40"/>
  <c r="L254" i="40" s="1"/>
  <c r="K284" i="40"/>
  <c r="L284" i="40" s="1"/>
  <c r="K253" i="40"/>
  <c r="L253" i="40" s="1"/>
  <c r="K252" i="40"/>
  <c r="K224" i="40"/>
  <c r="L224" i="40" s="1"/>
  <c r="K223" i="40"/>
  <c r="L223" i="40" s="1"/>
  <c r="K222" i="40"/>
  <c r="L222" i="40" s="1"/>
  <c r="K221" i="40"/>
  <c r="L221" i="40" s="1"/>
  <c r="K220" i="40"/>
  <c r="L220" i="40" s="1"/>
  <c r="K219" i="40"/>
  <c r="L219" i="40" s="1"/>
  <c r="K218" i="40"/>
  <c r="L218" i="40" s="1"/>
  <c r="K217" i="40"/>
  <c r="K250" i="40"/>
  <c r="L250" i="40" s="1"/>
  <c r="K216" i="40"/>
  <c r="L216" i="40" s="1"/>
  <c r="K215" i="40"/>
  <c r="L215" i="40" s="1"/>
  <c r="K214" i="40"/>
  <c r="L214" i="40" s="1"/>
  <c r="K213" i="40"/>
  <c r="L213" i="40" s="1"/>
  <c r="K212" i="40"/>
  <c r="K211" i="40"/>
  <c r="L211" i="40" s="1"/>
  <c r="K210" i="40"/>
  <c r="L210" i="40" s="1"/>
  <c r="K209" i="40"/>
  <c r="L209" i="40" s="1"/>
  <c r="K208" i="40"/>
  <c r="L208" i="40" s="1"/>
  <c r="K207" i="40"/>
  <c r="L207" i="40" s="1"/>
  <c r="K206" i="40"/>
  <c r="L206" i="40" s="1"/>
  <c r="K205" i="40"/>
  <c r="L205" i="40" s="1"/>
  <c r="K204" i="40"/>
  <c r="L204" i="40" s="1"/>
  <c r="K203" i="40"/>
  <c r="L203" i="40" s="1"/>
  <c r="K202" i="40"/>
  <c r="L202" i="40" s="1"/>
  <c r="K201" i="40"/>
  <c r="L201" i="40" s="1"/>
  <c r="K200" i="40"/>
  <c r="L200" i="40" s="1"/>
  <c r="K199" i="40"/>
  <c r="L199" i="40" s="1"/>
  <c r="O198" i="40"/>
  <c r="K198" i="40"/>
  <c r="O143" i="40"/>
  <c r="O121" i="40"/>
  <c r="O120" i="40"/>
  <c r="O117" i="40"/>
  <c r="O119" i="40"/>
  <c r="O118" i="40"/>
  <c r="O116" i="40"/>
  <c r="O115" i="40"/>
  <c r="O114" i="40"/>
  <c r="O113" i="40"/>
  <c r="O112" i="40"/>
  <c r="O111" i="40"/>
  <c r="O110" i="40"/>
  <c r="O109" i="40"/>
  <c r="O102" i="40"/>
  <c r="O108" i="40"/>
  <c r="O107" i="40"/>
  <c r="O106" i="40"/>
  <c r="O105" i="40"/>
  <c r="O104" i="40"/>
  <c r="O103" i="40"/>
  <c r="O101" i="40"/>
  <c r="O100" i="40"/>
  <c r="O99" i="40"/>
  <c r="O98" i="40"/>
  <c r="L252" i="40" l="1"/>
  <c r="L198" i="40"/>
  <c r="G100" i="52" l="1"/>
  <c r="H100" i="52" s="1"/>
  <c r="G99" i="52"/>
  <c r="H99" i="52" s="1"/>
  <c r="H84" i="52"/>
  <c r="K83" i="52"/>
  <c r="H83" i="52"/>
  <c r="K82" i="52"/>
  <c r="H82" i="52"/>
  <c r="K81" i="52"/>
  <c r="H81" i="52"/>
  <c r="H94" i="52"/>
  <c r="H93" i="52"/>
  <c r="H92" i="52"/>
  <c r="H91" i="52"/>
  <c r="H88" i="52"/>
  <c r="K75" i="52"/>
  <c r="H75" i="52"/>
  <c r="K77" i="52"/>
  <c r="K76" i="52"/>
  <c r="K71" i="52"/>
  <c r="K70" i="52"/>
  <c r="K69" i="52"/>
  <c r="K68" i="52"/>
  <c r="K67" i="52"/>
  <c r="K66" i="52"/>
  <c r="K65" i="52"/>
  <c r="K64" i="52"/>
  <c r="K63" i="52"/>
  <c r="K62" i="52"/>
  <c r="K61" i="52"/>
  <c r="K60" i="52"/>
  <c r="K59" i="52"/>
  <c r="K58" i="52"/>
  <c r="K57" i="52"/>
  <c r="K56" i="52"/>
  <c r="K55" i="52"/>
  <c r="K54" i="52"/>
  <c r="K53" i="52"/>
  <c r="K52" i="52"/>
  <c r="K51" i="52"/>
  <c r="K50" i="52"/>
  <c r="H50" i="52"/>
  <c r="H32" i="52"/>
  <c r="K31" i="52"/>
  <c r="K30" i="52" s="1"/>
  <c r="H31" i="52"/>
  <c r="H47" i="52"/>
  <c r="H43" i="52"/>
  <c r="H45" i="52"/>
  <c r="H44" i="52"/>
  <c r="H42" i="52"/>
  <c r="H41" i="52"/>
  <c r="H46" i="52"/>
  <c r="H40" i="52"/>
  <c r="H39" i="52"/>
  <c r="H38" i="52"/>
  <c r="H37" i="52"/>
  <c r="H36" i="52"/>
  <c r="K28" i="52"/>
  <c r="K29" i="52"/>
  <c r="H29" i="52"/>
  <c r="K27" i="52"/>
  <c r="H27" i="52"/>
  <c r="K26" i="52"/>
  <c r="H26" i="52"/>
  <c r="K25" i="52"/>
  <c r="H25" i="52"/>
  <c r="K24" i="52"/>
  <c r="H24" i="52"/>
  <c r="K23" i="52"/>
  <c r="H23" i="52"/>
  <c r="J22" i="52"/>
  <c r="I22" i="52"/>
  <c r="K17" i="52"/>
  <c r="K16" i="52"/>
  <c r="K15" i="52"/>
  <c r="K14" i="52"/>
  <c r="K13" i="52"/>
  <c r="K12" i="52"/>
  <c r="K11" i="52"/>
  <c r="K10" i="52"/>
  <c r="K9" i="52"/>
  <c r="J8" i="52"/>
  <c r="I8" i="52"/>
  <c r="F8" i="52"/>
  <c r="E8" i="52"/>
  <c r="K49" i="52" l="1"/>
  <c r="K74" i="52"/>
  <c r="K80" i="52"/>
  <c r="H49" i="52"/>
  <c r="H22" i="52"/>
  <c r="H74" i="52"/>
  <c r="G8" i="52"/>
  <c r="H8" i="52" s="1"/>
  <c r="H35" i="52"/>
  <c r="H18" i="52"/>
  <c r="K22" i="52"/>
  <c r="H80" i="52"/>
  <c r="H85" i="52"/>
  <c r="K8" i="52"/>
  <c r="I7" i="52"/>
  <c r="F7" i="52"/>
  <c r="E7" i="52"/>
  <c r="J7" i="52"/>
  <c r="K7" i="52" l="1"/>
  <c r="G7" i="52"/>
  <c r="H7" i="52" s="1"/>
  <c r="L180" i="40" l="1"/>
  <c r="L162" i="40"/>
  <c r="L167" i="40"/>
  <c r="L168" i="40"/>
  <c r="L148" i="40"/>
  <c r="L158" i="40"/>
  <c r="L179" i="40"/>
  <c r="L149" i="40"/>
  <c r="L157" i="40"/>
  <c r="L144" i="40"/>
  <c r="L147" i="40"/>
  <c r="L160" i="40"/>
  <c r="L151" i="40"/>
  <c r="L145" i="40"/>
  <c r="L163" i="40"/>
  <c r="L175" i="40"/>
  <c r="L146" i="40"/>
  <c r="L154" i="40"/>
  <c r="L165" i="40"/>
  <c r="L196" i="40"/>
  <c r="L164" i="40"/>
  <c r="L156" i="40"/>
  <c r="L150" i="40"/>
  <c r="L153" i="40"/>
  <c r="L155" i="40"/>
  <c r="L152" i="40"/>
  <c r="L166" i="40"/>
  <c r="K143" i="40"/>
  <c r="L143" i="40" l="1"/>
  <c r="L178" i="40"/>
  <c r="K305" i="40" l="1"/>
  <c r="L305" i="40" s="1"/>
  <c r="K7" i="40" l="1"/>
  <c r="O9" i="40" l="1"/>
  <c r="L9" i="40"/>
  <c r="L7" i="40" l="1"/>
</calcChain>
</file>

<file path=xl/sharedStrings.xml><?xml version="1.0" encoding="utf-8"?>
<sst xmlns="http://schemas.openxmlformats.org/spreadsheetml/2006/main" count="1407" uniqueCount="914">
  <si>
    <t>감액</t>
    <phoneticPr fontId="6" type="noConversion"/>
  </si>
  <si>
    <t>증액</t>
    <phoneticPr fontId="6" type="noConversion"/>
  </si>
  <si>
    <t>(단위 : 천원)</t>
    <phoneticPr fontId="6" type="noConversion"/>
  </si>
  <si>
    <t>증감액(A-B)</t>
    <phoneticPr fontId="6" type="noConversion"/>
  </si>
  <si>
    <t>조정액 (C)</t>
    <phoneticPr fontId="6" type="noConversion"/>
  </si>
  <si>
    <t>D=A+C</t>
    <phoneticPr fontId="6" type="noConversion"/>
  </si>
  <si>
    <t>설명서
페이지</t>
    <phoneticPr fontId="6" type="noConversion"/>
  </si>
  <si>
    <t>예산액</t>
    <phoneticPr fontId="6" type="noConversion"/>
  </si>
  <si>
    <t>증감사유(핵심요약)</t>
    <phoneticPr fontId="6" type="noConversion"/>
  </si>
  <si>
    <t>예산액</t>
    <phoneticPr fontId="6" type="noConversion"/>
  </si>
  <si>
    <t>상임위 조정
예산안(D)</t>
    <phoneticPr fontId="6" type="noConversion"/>
  </si>
  <si>
    <t>항, 목</t>
    <phoneticPr fontId="6" type="noConversion"/>
  </si>
  <si>
    <t>(일반회계) 세입예산</t>
    <phoneticPr fontId="6" type="noConversion"/>
  </si>
  <si>
    <t>통계목</t>
    <phoneticPr fontId="6" type="noConversion"/>
  </si>
  <si>
    <t>증감율</t>
    <phoneticPr fontId="6" type="noConversion"/>
  </si>
  <si>
    <t>아름다운 이야기할머니 사업</t>
  </si>
  <si>
    <t>전통사찰 방재시스템 구축</t>
  </si>
  <si>
    <t>전통사찰 방재시스템 유지보수</t>
  </si>
  <si>
    <t>국고보조금</t>
  </si>
  <si>
    <t>국가균형발전특별회계보조금</t>
    <phoneticPr fontId="6" type="noConversion"/>
  </si>
  <si>
    <t>기금</t>
    <phoneticPr fontId="6" type="noConversion"/>
  </si>
  <si>
    <t>학교예술강사지원(국악분야 예술강사)</t>
  </si>
  <si>
    <t>기금</t>
  </si>
  <si>
    <t>국고보조금</t>
    <phoneticPr fontId="6" type="noConversion"/>
  </si>
  <si>
    <t>스포츠강좌이용권 지원</t>
  </si>
  <si>
    <t>장애인스포츠강좌이용권 지원</t>
  </si>
  <si>
    <t>시도 장애인체육지원(경기도장애인생활체육대회)</t>
  </si>
  <si>
    <t>국가균형발전특별회계보조금</t>
  </si>
  <si>
    <t>경기도사격테마파크 등 사용료 수입</t>
    <phoneticPr fontId="6" type="noConversion"/>
  </si>
  <si>
    <t>신설 역사문화탐방로(경기 옛길) 조성</t>
    <phoneticPr fontId="6" type="noConversion"/>
  </si>
  <si>
    <t>도 문화유산의 세계유산화 지원</t>
    <phoneticPr fontId="6" type="noConversion"/>
  </si>
  <si>
    <t>생생문화재 사업</t>
  </si>
  <si>
    <t>전수교육관 활성화 지원</t>
  </si>
  <si>
    <t>전수교육관 건립</t>
  </si>
  <si>
    <t>전통산사문화재 활용사업</t>
  </si>
  <si>
    <t>문화재 야행 프로그램</t>
  </si>
  <si>
    <t>문화재 안전경비원 배치 및 활용</t>
  </si>
  <si>
    <t>문화재 돌봄사업</t>
  </si>
  <si>
    <t>자치단체간부담금</t>
  </si>
  <si>
    <t>자치단체간부담금</t>
    <phoneticPr fontId="6" type="noConversion"/>
  </si>
  <si>
    <t>행궁 내 연지 보수공사</t>
    <phoneticPr fontId="6" type="noConversion"/>
  </si>
  <si>
    <t>국청사지 2차 발굴조사</t>
    <phoneticPr fontId="6" type="noConversion"/>
  </si>
  <si>
    <t>침괘정 해체보수공사</t>
    <phoneticPr fontId="6" type="noConversion"/>
  </si>
  <si>
    <t>생생문화재 사업</t>
    <phoneticPr fontId="6" type="noConversion"/>
  </si>
  <si>
    <t>남한산성 수구 24,25 발굴조사</t>
    <phoneticPr fontId="6" type="noConversion"/>
  </si>
  <si>
    <t>경기상상캠퍼스 운영(자체/직접)</t>
  </si>
  <si>
    <t>박물관/미술관 역량강화(자체/직접)</t>
  </si>
  <si>
    <t>전통사찰 방재시스템 구축(국비/지원)</t>
  </si>
  <si>
    <t>향교·서원 활성화(자체/지원)</t>
  </si>
  <si>
    <t>전통문화 특화 프로그램 운영(자체/지원)</t>
  </si>
  <si>
    <t>세계성모순례성지 및 평화문화나눔센터 건립(국비/지원)</t>
  </si>
  <si>
    <t>판교 경기문화창조허브 운영(전환)(자체/직접)</t>
    <phoneticPr fontId="6" type="noConversion"/>
  </si>
  <si>
    <t>북부 경기문화창조허브 운영(전환)(자체/직접)</t>
    <phoneticPr fontId="6" type="noConversion"/>
  </si>
  <si>
    <t>건축물 미술작품 검수단 운영(자체/직접)</t>
  </si>
  <si>
    <t>경기도체육회 사무처 운영(자체/직접)</t>
  </si>
  <si>
    <t>지도자 및 선수육성(자체/직접)</t>
  </si>
  <si>
    <t>전국종합대회 참가(자체/직접)</t>
  </si>
  <si>
    <t>종목활성화 지원(자체/직접)</t>
  </si>
  <si>
    <t>스포츠강좌 이용권 지원(기금/지원)</t>
  </si>
  <si>
    <t>경기도장애인체육회 사무처 운영(자체/직접)</t>
  </si>
  <si>
    <t>장애인 체육대회 개최 및 참가 지원(자체/직접)</t>
  </si>
  <si>
    <t>장애인 가맹단체 지원(자체/직접)</t>
  </si>
  <si>
    <t>경기도장애인체육회 직장운동부 지원(자체/직접)</t>
  </si>
  <si>
    <t>장애인 생활체육프로그램 지원(자체/직접)</t>
  </si>
  <si>
    <t>장애인스포츠강좌이용권 지원(기금/지원)</t>
  </si>
  <si>
    <t>장애인생활체육지도자 배치 지원(시군)(기금/지원)</t>
  </si>
  <si>
    <t>체육진흥시설지원(운동장 생활체육시설 지원)(균특/지원)</t>
  </si>
  <si>
    <t>공공체육시설 장애인편의시설 설치지원(자체/지원)</t>
  </si>
  <si>
    <t>체육시설 관리 및 점검(자체/직접)</t>
  </si>
  <si>
    <t>공공체육시설 개보수 지원(기금/직접)</t>
    <phoneticPr fontId="6" type="noConversion"/>
  </si>
  <si>
    <t>국가무형문화재 전통기술종목 보유자 공방개선사업(국비/지원)</t>
    <phoneticPr fontId="6" type="noConversion"/>
  </si>
  <si>
    <t>무형문화재 전수교육관 문화예술교육사 배치(국비/지원)</t>
    <phoneticPr fontId="6" type="noConversion"/>
  </si>
  <si>
    <t>문화유산관광자원화(전환)(자체/지원)</t>
    <phoneticPr fontId="6" type="noConversion"/>
  </si>
  <si>
    <t>남한산성 문화재보호구역 조경관리(자체/직접)</t>
    <phoneticPr fontId="6" type="noConversion"/>
  </si>
  <si>
    <t>남한산성도립공원 무료셔틀버스 운영(자체/직접)</t>
    <phoneticPr fontId="6" type="noConversion"/>
  </si>
  <si>
    <t>세계유산 활용 프로그램(남한산성)(국비/직접)</t>
    <phoneticPr fontId="6" type="noConversion"/>
  </si>
  <si>
    <t>남한산성도립공원 공공용지 매입(자체/직접)</t>
    <phoneticPr fontId="6" type="noConversion"/>
  </si>
  <si>
    <t xml:space="preserve"> 연번</t>
    <phoneticPr fontId="6" type="noConversion"/>
  </si>
  <si>
    <t xml:space="preserve">  연번</t>
    <phoneticPr fontId="6" type="noConversion"/>
  </si>
  <si>
    <t>남한산성 성곽주변 식생 정비사업</t>
  </si>
  <si>
    <t>연무관·이아지 유적정비</t>
    <phoneticPr fontId="6" type="noConversion"/>
  </si>
  <si>
    <t>세부사업명</t>
    <phoneticPr fontId="6" type="noConversion"/>
  </si>
  <si>
    <t>재원별</t>
    <phoneticPr fontId="6" type="noConversion"/>
  </si>
  <si>
    <t>자체</t>
  </si>
  <si>
    <t>국비</t>
  </si>
  <si>
    <t>자체</t>
    <phoneticPr fontId="6" type="noConversion"/>
  </si>
  <si>
    <t>균특</t>
  </si>
  <si>
    <t>균특</t>
    <phoneticPr fontId="6" type="noConversion"/>
  </si>
  <si>
    <t>문화기술 콘텐츠 저변확대(전환)(자체/직접)</t>
    <phoneticPr fontId="6" type="noConversion"/>
  </si>
  <si>
    <t>학교예술강사지원(국악분야 예술강사)(국비/직접)</t>
  </si>
  <si>
    <t>경기 문화예술교육 진흥(자체/직접)</t>
  </si>
  <si>
    <t>경기도 민속예술제 참가(자체/지원)</t>
  </si>
  <si>
    <t>한국민속예술제 참가(일반부)(기금/지원)</t>
  </si>
  <si>
    <t>한국민속예술제 참가(청소년부)(기금/지원)</t>
  </si>
  <si>
    <t>경기아트센터 운영(자체/직접)</t>
  </si>
  <si>
    <t>도단위 예술단체 법정운영비 지원(자체/직접)</t>
  </si>
  <si>
    <t>찾아가는 문화활동(자체/지원)</t>
  </si>
  <si>
    <t>경기 미술품 활성화 사업(아트경기)(자체/직접)</t>
  </si>
  <si>
    <t>거리로 나온 예술(전환)(자체/지원)</t>
  </si>
  <si>
    <t>공연장 대관료 지원(자체/지원)</t>
  </si>
  <si>
    <t>예술인 권익보호 및 창작지원(자체/직접)</t>
  </si>
  <si>
    <t>장애인 문화예술 진흥사업(자체/지원)</t>
  </si>
  <si>
    <t>문예회관건립지원(전환)(자체/지원)</t>
  </si>
  <si>
    <t>지역 무형유산 보호지원(국비/지원)</t>
    <phoneticPr fontId="6" type="noConversion"/>
  </si>
  <si>
    <t>도지정 문화재구역 토지매입(자체/지원)</t>
    <phoneticPr fontId="6" type="noConversion"/>
  </si>
  <si>
    <t>고구려문화유적 보존정비(자체/지원)</t>
    <phoneticPr fontId="6" type="noConversion"/>
  </si>
  <si>
    <t>경기 문화유산 활용사업(자체/직접)</t>
    <phoneticPr fontId="6" type="noConversion"/>
  </si>
  <si>
    <t>문화재안내판 교체정비(국비/지원)</t>
    <phoneticPr fontId="6" type="noConversion"/>
  </si>
  <si>
    <t>국비</t>
    <phoneticPr fontId="6" type="noConversion"/>
  </si>
  <si>
    <t>한류문화 조성 및 한류관광 활성화(자체/직접)</t>
    <phoneticPr fontId="6" type="noConversion"/>
  </si>
  <si>
    <t>관광안내소 신설 및 개보수 지원(전환)(자체/지원)</t>
    <phoneticPr fontId="6" type="noConversion"/>
  </si>
  <si>
    <t>남한산성 기간제노동자 인건비(자체/직접)</t>
    <phoneticPr fontId="6" type="noConversion"/>
  </si>
  <si>
    <t>남한산성 문화유산해설사 운영(자체/직접)</t>
    <phoneticPr fontId="6" type="noConversion"/>
  </si>
  <si>
    <t>남한산성 위원회 운영(자체/직접)</t>
    <phoneticPr fontId="6" type="noConversion"/>
  </si>
  <si>
    <t>전기자동차 구매지원(국비/직접)</t>
    <phoneticPr fontId="6" type="noConversion"/>
  </si>
  <si>
    <t>남한산성 여장보수공사(국비/직접)</t>
    <phoneticPr fontId="6" type="noConversion"/>
  </si>
  <si>
    <t>세계유산 남한산성 역사문화관 건립(균특/직접)</t>
    <phoneticPr fontId="6" type="noConversion"/>
  </si>
  <si>
    <t>세계유산 남한산성 홍보(자체/직접)</t>
    <phoneticPr fontId="6" type="noConversion"/>
  </si>
  <si>
    <t>과거시험(문무과 별시) 재현(자체/직접)</t>
    <phoneticPr fontId="6" type="noConversion"/>
  </si>
  <si>
    <t>남한산성 숲 생태 탐방(자체/직접)</t>
    <phoneticPr fontId="6" type="noConversion"/>
  </si>
  <si>
    <t>남한산성 연희 한마당(자체/직접)</t>
    <phoneticPr fontId="6" type="noConversion"/>
  </si>
  <si>
    <t>남한산성 전통의례 지원(자체/직접)</t>
    <phoneticPr fontId="6" type="noConversion"/>
  </si>
  <si>
    <t>남한산성 학술심포지엄(자체/직접)</t>
    <phoneticPr fontId="6" type="noConversion"/>
  </si>
  <si>
    <t>남한산성 마을주민 지원(자체/직접)</t>
    <phoneticPr fontId="6" type="noConversion"/>
  </si>
  <si>
    <t>소나무재선충병 방제(국비/직접)</t>
    <phoneticPr fontId="6" type="noConversion"/>
  </si>
  <si>
    <t>경기콘텐츠진흥원 운영(자체/직접)</t>
    <phoneticPr fontId="6" type="noConversion"/>
  </si>
  <si>
    <t>경기도 지정문화재 정기조사(자체/직접)</t>
    <phoneticPr fontId="6" type="noConversion"/>
  </si>
  <si>
    <t>도지정 문화재 보수정비(전환)(자체/지원)</t>
    <phoneticPr fontId="6" type="noConversion"/>
  </si>
  <si>
    <t>기본경비(문화유산과)</t>
    <phoneticPr fontId="6" type="noConversion"/>
  </si>
  <si>
    <t>Ⅰ-105</t>
    <phoneticPr fontId="6" type="noConversion"/>
  </si>
  <si>
    <t>Ⅰ-109</t>
    <phoneticPr fontId="6" type="noConversion"/>
  </si>
  <si>
    <t>Ⅰ-113</t>
    <phoneticPr fontId="6" type="noConversion"/>
  </si>
  <si>
    <t>Ⅰ-141</t>
    <phoneticPr fontId="6" type="noConversion"/>
  </si>
  <si>
    <t>Ⅰ-145</t>
    <phoneticPr fontId="6" type="noConversion"/>
  </si>
  <si>
    <t>Ⅰ-171</t>
    <phoneticPr fontId="6" type="noConversion"/>
  </si>
  <si>
    <t>Ⅰ-285</t>
    <phoneticPr fontId="6" type="noConversion"/>
  </si>
  <si>
    <t>Ⅰ-1</t>
    <phoneticPr fontId="6" type="noConversion"/>
  </si>
  <si>
    <t>Ⅰ-2</t>
    <phoneticPr fontId="6" type="noConversion"/>
  </si>
  <si>
    <t>Ⅰ-3</t>
    <phoneticPr fontId="6" type="noConversion"/>
  </si>
  <si>
    <t>Ⅰ-4</t>
    <phoneticPr fontId="6" type="noConversion"/>
  </si>
  <si>
    <t>Ⅰ-5</t>
    <phoneticPr fontId="6" type="noConversion"/>
  </si>
  <si>
    <t>Ⅰ-6</t>
    <phoneticPr fontId="6" type="noConversion"/>
  </si>
  <si>
    <t>Ⅰ-7</t>
    <phoneticPr fontId="6" type="noConversion"/>
  </si>
  <si>
    <t>Ⅰ-8</t>
    <phoneticPr fontId="6" type="noConversion"/>
  </si>
  <si>
    <t>Ⅰ-9</t>
    <phoneticPr fontId="6" type="noConversion"/>
  </si>
  <si>
    <t>Ⅰ-13</t>
    <phoneticPr fontId="6" type="noConversion"/>
  </si>
  <si>
    <t>Ⅰ-19</t>
    <phoneticPr fontId="6" type="noConversion"/>
  </si>
  <si>
    <t>Ⅰ-20</t>
    <phoneticPr fontId="6" type="noConversion"/>
  </si>
  <si>
    <t>Ⅰ-21</t>
    <phoneticPr fontId="6" type="noConversion"/>
  </si>
  <si>
    <t>Ⅰ-22</t>
    <phoneticPr fontId="6" type="noConversion"/>
  </si>
  <si>
    <t>Ⅰ-23</t>
    <phoneticPr fontId="6" type="noConversion"/>
  </si>
  <si>
    <t>Ⅰ-24</t>
    <phoneticPr fontId="6" type="noConversion"/>
  </si>
  <si>
    <t>Ⅰ-25</t>
    <phoneticPr fontId="6" type="noConversion"/>
  </si>
  <si>
    <t>Ⅰ-29</t>
    <phoneticPr fontId="6" type="noConversion"/>
  </si>
  <si>
    <t>Ⅰ-30</t>
    <phoneticPr fontId="6" type="noConversion"/>
  </si>
  <si>
    <t>Ⅰ-32</t>
    <phoneticPr fontId="6" type="noConversion"/>
  </si>
  <si>
    <t>Ⅰ-33</t>
    <phoneticPr fontId="6" type="noConversion"/>
  </si>
  <si>
    <t>Ⅰ-35</t>
    <phoneticPr fontId="6" type="noConversion"/>
  </si>
  <si>
    <t>Ⅰ-36</t>
    <phoneticPr fontId="6" type="noConversion"/>
  </si>
  <si>
    <t>Ⅰ-37</t>
    <phoneticPr fontId="6" type="noConversion"/>
  </si>
  <si>
    <t>Ⅰ-45</t>
  </si>
  <si>
    <t>Ⅰ-52</t>
  </si>
  <si>
    <t>Ⅰ-53</t>
  </si>
  <si>
    <t>Ⅰ-60</t>
  </si>
  <si>
    <t>Ⅰ-66</t>
  </si>
  <si>
    <t>Ⅰ-73</t>
  </si>
  <si>
    <t>Ⅰ-83</t>
    <phoneticPr fontId="6" type="noConversion"/>
  </si>
  <si>
    <t>Ⅰ-84</t>
    <phoneticPr fontId="6" type="noConversion"/>
  </si>
  <si>
    <t>Ⅰ-86</t>
    <phoneticPr fontId="6" type="noConversion"/>
  </si>
  <si>
    <t>Ⅰ-88</t>
  </si>
  <si>
    <t>Ⅰ-93</t>
  </si>
  <si>
    <t>Ⅰ-95</t>
  </si>
  <si>
    <t>Ⅰ-96</t>
    <phoneticPr fontId="6" type="noConversion"/>
  </si>
  <si>
    <t>Ⅱ-1</t>
    <phoneticPr fontId="6" type="noConversion"/>
  </si>
  <si>
    <t>문화관광해설사 교육(자체/직접)</t>
  </si>
  <si>
    <t>남한산성 문화재 긴급보수사업(전환)(자체/직접)</t>
    <phoneticPr fontId="6" type="noConversion"/>
  </si>
  <si>
    <t>남한산성 역사문화관 유물 수집(전환)(자체/직접)</t>
    <phoneticPr fontId="6" type="noConversion"/>
  </si>
  <si>
    <t>세계유산 남한산성 야간조명 설치(2단계)(전환)(자체/직접)</t>
    <phoneticPr fontId="6" type="noConversion"/>
  </si>
  <si>
    <t>Ⅱ-5</t>
  </si>
  <si>
    <t>Ⅱ-9</t>
    <phoneticPr fontId="6" type="noConversion"/>
  </si>
  <si>
    <t>Ⅱ-300</t>
    <phoneticPr fontId="6" type="noConversion"/>
  </si>
  <si>
    <t>Ⅱ-315</t>
    <phoneticPr fontId="6" type="noConversion"/>
  </si>
  <si>
    <t>Ⅱ-321</t>
    <phoneticPr fontId="6" type="noConversion"/>
  </si>
  <si>
    <t>Ⅱ-333</t>
  </si>
  <si>
    <t>Ⅱ-382</t>
    <phoneticPr fontId="6" type="noConversion"/>
  </si>
  <si>
    <t>문화종무과 (9개 사업)</t>
    <phoneticPr fontId="6" type="noConversion"/>
  </si>
  <si>
    <t>2022년 본예산 사업목록 (세입)</t>
    <phoneticPr fontId="6" type="noConversion"/>
  </si>
  <si>
    <t>2022본예산(A)</t>
    <phoneticPr fontId="6" type="noConversion"/>
  </si>
  <si>
    <t>2021본예산(B)</t>
    <phoneticPr fontId="6" type="noConversion"/>
  </si>
  <si>
    <t>전통사찰 보수 정비</t>
  </si>
  <si>
    <t>향교.서원 문화재 활용 사업</t>
  </si>
  <si>
    <t>생활문화센터조성</t>
  </si>
  <si>
    <t>폐산업시설 등 유휴공간 문화재생사업</t>
  </si>
  <si>
    <t>공립박물관 건립지원</t>
  </si>
  <si>
    <t>통합문화체육관광이용권</t>
  </si>
  <si>
    <t>부천웹툰융합센터 건립 지원</t>
  </si>
  <si>
    <t>IP융복합 콘텐츠 클러스터 조성</t>
  </si>
  <si>
    <t>한류월드조성사업 용지 대부 수익</t>
    <phoneticPr fontId="6" type="noConversion"/>
  </si>
  <si>
    <t>공유재산임대료</t>
    <phoneticPr fontId="6" type="noConversion"/>
  </si>
  <si>
    <t>Ⅰ-14</t>
    <phoneticPr fontId="6" type="noConversion"/>
  </si>
  <si>
    <t>Ⅰ-54</t>
  </si>
  <si>
    <t>콘텐츠정책과 (3개 사업)</t>
    <phoneticPr fontId="6" type="noConversion"/>
  </si>
  <si>
    <t>예술정책과 (7개 사업)</t>
    <phoneticPr fontId="6" type="noConversion"/>
  </si>
  <si>
    <t>Ⅰ-15</t>
    <phoneticPr fontId="6" type="noConversion"/>
  </si>
  <si>
    <t>문화파출소 운영 지원</t>
  </si>
  <si>
    <t>양주 아트센터 건립</t>
  </si>
  <si>
    <t>한국민속예술제</t>
  </si>
  <si>
    <t>지역문화예술교육지원센터 지원</t>
  </si>
  <si>
    <t>문화예술교육사 현장 역량강화</t>
    <phoneticPr fontId="6" type="noConversion"/>
  </si>
  <si>
    <t>평택 평화예술의전당 건립</t>
    <phoneticPr fontId="6" type="noConversion"/>
  </si>
  <si>
    <t>체육진흥시설 지원</t>
  </si>
  <si>
    <t>일반생활체육지도자 배치 지원</t>
  </si>
  <si>
    <t>어르신생활체육지도자 배치 지원</t>
  </si>
  <si>
    <t>유소년생활체육지도자 배치 지원</t>
  </si>
  <si>
    <t>생활체육지도자 활동지원(어르신생활체육대회)</t>
  </si>
  <si>
    <t>장애인생활체육지도자 배치 지원(시군)</t>
  </si>
  <si>
    <t>국민체육센터 건립지원</t>
  </si>
  <si>
    <t>근린생활형 소규모 체육관 건립 지원</t>
  </si>
  <si>
    <t>국민체력인증제 운영 지원</t>
  </si>
  <si>
    <t>공공체육시설 개보수 지원</t>
  </si>
  <si>
    <t>가상현실 스포츠실 보급지원</t>
  </si>
  <si>
    <t>경기도사격테마파크 수익사업 임대료</t>
  </si>
  <si>
    <t>팀업캠퍼스 관리위탁 사용료</t>
    <phoneticPr fontId="6" type="noConversion"/>
  </si>
  <si>
    <t>영조물손해배상 및 건물시설물 재해복구 공제회비</t>
    <phoneticPr fontId="6" type="noConversion"/>
  </si>
  <si>
    <t>그외수입</t>
    <phoneticPr fontId="6" type="noConversion"/>
  </si>
  <si>
    <t>Ⅰ-34</t>
    <phoneticPr fontId="6" type="noConversion"/>
  </si>
  <si>
    <t>기금</t>
    <phoneticPr fontId="6" type="noConversion"/>
  </si>
  <si>
    <t>Ⅰ-38</t>
    <phoneticPr fontId="6" type="noConversion"/>
  </si>
  <si>
    <t>Ⅰ-39</t>
  </si>
  <si>
    <t>Ⅰ-40</t>
  </si>
  <si>
    <t>Ⅰ-41</t>
  </si>
  <si>
    <t>Ⅰ-42</t>
  </si>
  <si>
    <t>Ⅰ-43</t>
  </si>
  <si>
    <t>Ⅰ-44</t>
  </si>
  <si>
    <t>Ⅰ-46</t>
  </si>
  <si>
    <t>Ⅰ-47</t>
  </si>
  <si>
    <t>역사문화탐방로(경기 옛길) 관리운영</t>
    <phoneticPr fontId="6" type="noConversion"/>
  </si>
  <si>
    <t>국가지정문화재 및 등록문화재 보수정비 지원</t>
  </si>
  <si>
    <t>세계유산 보존관리 사업(수원화성)</t>
  </si>
  <si>
    <t>문화재 안내판 교체정비 지원</t>
  </si>
  <si>
    <t>세계기록유산 홍보 지원</t>
  </si>
  <si>
    <t>세계유산 활용 프로그램 운영 지원사업</t>
  </si>
  <si>
    <t>고택종갓집 활용사업</t>
  </si>
  <si>
    <t>무형문화재 전수교육관 문화예술교육사 배치</t>
  </si>
  <si>
    <t>지역 무형유산 보호지원</t>
  </si>
  <si>
    <t>세계유산 미디어아트 사업</t>
    <phoneticPr fontId="48" type="noConversion"/>
  </si>
  <si>
    <t>ICT 실감콘텐츠 개발 지원</t>
  </si>
  <si>
    <t>문화재 방재시설 구축</t>
  </si>
  <si>
    <t>문화재 방재시설 유지관리</t>
  </si>
  <si>
    <t>지역문화유산교육사업</t>
  </si>
  <si>
    <t>Ⅰ-51</t>
    <phoneticPr fontId="6" type="noConversion"/>
  </si>
  <si>
    <t>Ⅰ-55</t>
  </si>
  <si>
    <t>Ⅰ-56</t>
  </si>
  <si>
    <t>Ⅰ-57</t>
  </si>
  <si>
    <t>Ⅰ-58</t>
  </si>
  <si>
    <t>Ⅰ-59</t>
  </si>
  <si>
    <t>Ⅰ-61</t>
  </si>
  <si>
    <t>Ⅰ-62</t>
  </si>
  <si>
    <t>Ⅰ-63</t>
  </si>
  <si>
    <t>Ⅰ-64</t>
  </si>
  <si>
    <t>Ⅰ-65</t>
  </si>
  <si>
    <t>Ⅰ-67</t>
  </si>
  <si>
    <t>Ⅰ-68</t>
  </si>
  <si>
    <t>Ⅰ-69</t>
  </si>
  <si>
    <t>Ⅰ-70</t>
  </si>
  <si>
    <t>Ⅰ-71</t>
  </si>
  <si>
    <t>Ⅰ-72</t>
  </si>
  <si>
    <t>Ⅰ-77</t>
    <phoneticPr fontId="6" type="noConversion"/>
  </si>
  <si>
    <t>Ⅰ-78</t>
  </si>
  <si>
    <t>Ⅰ-79</t>
  </si>
  <si>
    <t>문화체육관광부 선정 축제 지원</t>
  </si>
  <si>
    <t>계획공모형 지역관광개발사업(자본보조)</t>
  </si>
  <si>
    <t>남한산성세계유산센터 (14개 사업)</t>
    <phoneticPr fontId="6" type="noConversion"/>
  </si>
  <si>
    <t>남한산성 여장(영춘정~수어장대) 보수공사</t>
  </si>
  <si>
    <t>남한산성 여장(수어장대~북문) 보수공사 설계</t>
  </si>
  <si>
    <t>남한산성 성곽길 정비사업</t>
  </si>
  <si>
    <t>남한산성 성곽(봉암성 및 암문) 보수공사</t>
  </si>
  <si>
    <t>남한산성 3남옹성 보수공사</t>
  </si>
  <si>
    <t>세계유산 활용 프로그램(남한산성)</t>
  </si>
  <si>
    <t>세계유산 홍보 지원(남한산성)</t>
  </si>
  <si>
    <t>세계유산 남한산성 역사문화관 건립</t>
  </si>
  <si>
    <t>남한산성 문화재 소방·방재시설 유지관리</t>
  </si>
  <si>
    <t>공유재산 사용 임대료</t>
    <phoneticPr fontId="6" type="noConversion"/>
  </si>
  <si>
    <t>남한산성세계유산센터 행궁 매표소 수입</t>
    <phoneticPr fontId="6" type="noConversion"/>
  </si>
  <si>
    <t>남한산성도립공원 주차장 시설 사용료 수입</t>
    <phoneticPr fontId="6" type="noConversion"/>
  </si>
  <si>
    <t>남한산성 행궁 기념품 판매점 수입</t>
    <phoneticPr fontId="6" type="noConversion"/>
  </si>
  <si>
    <t>입장료수입</t>
    <phoneticPr fontId="6" type="noConversion"/>
  </si>
  <si>
    <t>주차요금수입</t>
    <phoneticPr fontId="6" type="noConversion"/>
  </si>
  <si>
    <t>Ⅰ-85</t>
    <phoneticPr fontId="6" type="noConversion"/>
  </si>
  <si>
    <t>기타사업수입</t>
    <phoneticPr fontId="6" type="noConversion"/>
  </si>
  <si>
    <t>Ⅰ-87</t>
    <phoneticPr fontId="6" type="noConversion"/>
  </si>
  <si>
    <t>Ⅰ-89</t>
  </si>
  <si>
    <t>Ⅰ-90</t>
  </si>
  <si>
    <t>Ⅰ-91</t>
  </si>
  <si>
    <t>Ⅰ-92</t>
  </si>
  <si>
    <t>Ⅰ-94</t>
  </si>
  <si>
    <t>문화체육관광국 (77개 사업)</t>
    <phoneticPr fontId="6" type="noConversion"/>
  </si>
  <si>
    <t>통합문화체육관광이용권(기금/지원)</t>
  </si>
  <si>
    <t>통합문화체육관광이용권 운영지원(자체/직접)</t>
  </si>
  <si>
    <t>수어교육 지원(자체/직접)</t>
  </si>
  <si>
    <t>아름다운 이야기할머니 사업(국비/직접)</t>
  </si>
  <si>
    <t>문화예술 일제잔재 청산 및 항일 추진사업(자체/직접)</t>
  </si>
  <si>
    <t>경기도 문화의 날 문화예술지원 프로그램(자체/지원)</t>
  </si>
  <si>
    <t>친일잔재상징물 안내판 설치 사업(자체/직접)</t>
  </si>
  <si>
    <t>경기문화재단 운영(자체/직접)</t>
  </si>
  <si>
    <t>경기 에코뮤지엄 조성(전환)(자체/직접)</t>
  </si>
  <si>
    <t>경기도 국어문화진흥사업(자체/직접)</t>
  </si>
  <si>
    <t>지역문화예술 플랫폼 육성(전환)(자체/지원)</t>
  </si>
  <si>
    <t>보이는 마을(주민참여예산)(자체/직접)</t>
  </si>
  <si>
    <t>생활문화센터조성(균특/지원)</t>
  </si>
  <si>
    <t>폐산업시설 등 유휴공간 문화재생사업(균특/지원)</t>
  </si>
  <si>
    <t>문화특화지역조성사업(전환)(자체/지원)</t>
  </si>
  <si>
    <t>유휴공간 문화재생 운영(전환)(자체/지원)</t>
  </si>
  <si>
    <t>유휴공간 문화재생(전환)(자체/지원)</t>
  </si>
  <si>
    <t>공립미술관 건립 지원(전환)(자체/지원)</t>
  </si>
  <si>
    <t>지방문화원 건립 지원(전환)(자체/지원)</t>
  </si>
  <si>
    <t>복합문화시설 건립 지원(전환)(자체/지원)</t>
  </si>
  <si>
    <t>도 문화시설 개보수(전환)(자체/직접)</t>
  </si>
  <si>
    <t>문화예술 활동지원(자체/직접)</t>
  </si>
  <si>
    <t>문화관광 기획홍보(자체/직접)</t>
  </si>
  <si>
    <t>위원회 운영(자체/직접)</t>
  </si>
  <si>
    <t>경기문화예술소식알리미(자체/직접)</t>
  </si>
  <si>
    <t>경기도 박물관 미술관 다시보기(자체/직접)</t>
  </si>
  <si>
    <t>아름다운 우리사찰 둘러보기(자체/직접)</t>
  </si>
  <si>
    <t>한국도자재단 운영(자체/직접)</t>
  </si>
  <si>
    <t>공예창작지원센터 운영(자체/직접)</t>
  </si>
  <si>
    <t>전통사찰 보수 정비(국비/지원)</t>
  </si>
  <si>
    <t>전통사찰 보수 정비(자체/지원)</t>
  </si>
  <si>
    <t>전통사찰 방재시스템 유지보수(국비/지원)</t>
  </si>
  <si>
    <t>종교계 문화예술 프로그램(자체/직접)</t>
  </si>
  <si>
    <t>종교인 화합 한마당 사업(자체/직접)</t>
  </si>
  <si>
    <t>향교·서원 문화재 활용 사업(국비/지원)</t>
  </si>
  <si>
    <t>경기도 문화의 날, 지역화폐 드림(자체/직접)</t>
    <phoneticPr fontId="6" type="noConversion"/>
  </si>
  <si>
    <t>경기도 문화의 날, 지역화폐 드림(자체/지원)</t>
    <phoneticPr fontId="6" type="noConversion"/>
  </si>
  <si>
    <t>다문화가정과 함께하는 문화탐방(자체/직접)</t>
    <phoneticPr fontId="6" type="noConversion"/>
  </si>
  <si>
    <t>장벽 없는 열린 문화예술 공간 개선(주민참여예산)(자체/직접)</t>
    <phoneticPr fontId="6" type="noConversion"/>
  </si>
  <si>
    <t>공립박물관 건립지원(균특/지원)</t>
    <phoneticPr fontId="6" type="noConversion"/>
  </si>
  <si>
    <t>경기창작센터 생활문화센터 조성(균특/직접)</t>
    <phoneticPr fontId="6" type="noConversion"/>
  </si>
  <si>
    <t>도 문화시설 여가공간 조성(주민참여예산)(자체/직접)</t>
    <phoneticPr fontId="6" type="noConversion"/>
  </si>
  <si>
    <t>2021 경기도자페어(자체/직접)</t>
  </si>
  <si>
    <t>경기도자미술관 고도화(전환)(자체/직접)</t>
    <phoneticPr fontId="6" type="noConversion"/>
  </si>
  <si>
    <t>경기도자미술관 공원 정비(전환)(자체/직접)</t>
    <phoneticPr fontId="6" type="noConversion"/>
  </si>
  <si>
    <t>사찰문화 체험시설 건립(자체/지원)</t>
    <phoneticPr fontId="6" type="noConversion"/>
  </si>
  <si>
    <t>전통사찰 종교문화 시설건립(자체/지원)</t>
    <phoneticPr fontId="6" type="noConversion"/>
  </si>
  <si>
    <t>국비</t>
    <phoneticPr fontId="6" type="noConversion"/>
  </si>
  <si>
    <t>생활공간, 예술을 품다(주민참여예산)(자체/직접)</t>
    <phoneticPr fontId="6" type="noConversion"/>
  </si>
  <si>
    <t>인건비 및 자산취득비</t>
    <phoneticPr fontId="6" type="noConversion"/>
  </si>
  <si>
    <t>동부 경기문화창조허브 운영(전환)(자체/직접)</t>
    <phoneticPr fontId="6" type="noConversion"/>
  </si>
  <si>
    <t>지역기반형 콘텐츠코리아랩 운영(자체/직접)</t>
    <phoneticPr fontId="6" type="noConversion"/>
  </si>
  <si>
    <t>콘텐츠산업 공정환경 조성사업(자체/직접)</t>
    <phoneticPr fontId="6" type="noConversion"/>
  </si>
  <si>
    <t>문화기술산업 육성(자체/직접)</t>
    <phoneticPr fontId="6" type="noConversion"/>
  </si>
  <si>
    <t>웹툰 페어 개최(자체/직접)</t>
    <phoneticPr fontId="6" type="noConversion"/>
  </si>
  <si>
    <t>책 생태계 활성화 지원(자체/직접)</t>
    <phoneticPr fontId="6" type="noConversion"/>
  </si>
  <si>
    <t>지역서점 활성화 지원(자체/직접)</t>
    <phoneticPr fontId="6" type="noConversion"/>
  </si>
  <si>
    <t>경기도 1인 크리에이터 육성(자체/직접)</t>
    <phoneticPr fontId="6" type="noConversion"/>
  </si>
  <si>
    <t>경기도 다양성 영화 육성(자체/직접)</t>
    <phoneticPr fontId="6" type="noConversion"/>
  </si>
  <si>
    <t>경기 스토리작가 하우스 운영(자체/직접)</t>
    <phoneticPr fontId="6" type="noConversion"/>
  </si>
  <si>
    <t>지역영상미디어센터 조성(전환)(자체/지원)</t>
    <phoneticPr fontId="6" type="noConversion"/>
  </si>
  <si>
    <t>지역영상미디어센터 활성화 지원(자체/직접)</t>
    <phoneticPr fontId="6" type="noConversion"/>
  </si>
  <si>
    <t>경기 인디뮤직페스티벌(전환)(자체/직접)</t>
    <phoneticPr fontId="6" type="noConversion"/>
  </si>
  <si>
    <t>고양 경기문화창조허브 운영(전환)(자체/직접)</t>
    <phoneticPr fontId="6" type="noConversion"/>
  </si>
  <si>
    <t>광명 경기문화창조허브 운영(전환)(자체/직접)</t>
    <phoneticPr fontId="6" type="noConversion"/>
  </si>
  <si>
    <t>지역문화예술교육기반구축(전환)(자체/직접)</t>
  </si>
  <si>
    <t>유아문화예술 교육 지원(전환)(자체/직접)</t>
  </si>
  <si>
    <t>문화예술교육사 현장 역량강화(국비/직접)</t>
  </si>
  <si>
    <t>지역문화예술교육지원센터 지원(국비/직접)</t>
  </si>
  <si>
    <t>공무원 합창단 운영(자체/직접)</t>
  </si>
  <si>
    <t>경기북부 문화자원 창작공연 지원(자체/지원)</t>
  </si>
  <si>
    <t>경기도 뉴미디어 예술방송국 운영(자체/직접)</t>
  </si>
  <si>
    <t>경기도 공공미술 프로젝트(주민참여예산)(자체/지원)</t>
  </si>
  <si>
    <t>공연장 상주단체 육성 지원(전환)(자체/직접)</t>
  </si>
  <si>
    <t>취약계층 예술활동 지원(자체/직접)</t>
  </si>
  <si>
    <t>문화파출소 운영 지원(국비/지원)</t>
  </si>
  <si>
    <t>장애(예술)인 전문예술 활동 지원(주민참여예산)(자체/직접)</t>
  </si>
  <si>
    <t>장애인학교 등 문화예술시설 지원(주민참여예산)(자체/직접)</t>
  </si>
  <si>
    <t>경기청소년 문화예술교육 지원(주민참여예산)(자체/직접)</t>
  </si>
  <si>
    <t>문예회관건립지원(전환)(자체/직접)</t>
    <phoneticPr fontId="6" type="noConversion"/>
  </si>
  <si>
    <t>양주 아트센터 건립(국비/지원)</t>
  </si>
  <si>
    <t>現 도의회 청사 활용 경기도민관 조성(자체/직접)</t>
  </si>
  <si>
    <t>평택 평화예술의 전당 건립(국비/지원)</t>
  </si>
  <si>
    <t>예술동호회 활동 지원(국비/직접)</t>
  </si>
  <si>
    <t>도 직장운동경기부 육성(자체/직접)</t>
  </si>
  <si>
    <t>경기스포츠클럽 육성지원(자체/직접)</t>
  </si>
  <si>
    <t>초등학교 스포츠클럽 지원(자체/지원)</t>
  </si>
  <si>
    <t>일반생활체육지도자 배치(기금/지원)</t>
  </si>
  <si>
    <t>유소년 생활체육지도자 배치(기금/지원)</t>
  </si>
  <si>
    <t>생활체육지도자 활동지원(경기도어르신생활체육대회)(기금/직접)</t>
  </si>
  <si>
    <t>가상현실 스포츠실 보급 지원(기금/지원)</t>
  </si>
  <si>
    <t>경기도형 스포츠 뉴딜(자체/지원)</t>
  </si>
  <si>
    <t>수어통역사 배치 지원(자체/직접)</t>
  </si>
  <si>
    <t>전국장애인종합체육대회 참가 지원(자체/직접)</t>
  </si>
  <si>
    <t>장애인 생활체육대회 개최 지원(자체/직접)</t>
  </si>
  <si>
    <t>국민체육센터 건립 지원(일반형)</t>
    <phoneticPr fontId="6" type="noConversion"/>
  </si>
  <si>
    <t>국민체육센터 건립지원(생활밀착형)(기금/지원)</t>
  </si>
  <si>
    <t>국민체육센터 건립지원(장애인생활밀착형)(기금/지원)</t>
  </si>
  <si>
    <t>근린생활형 소규모 체육관 건립지원(기금/지원)</t>
  </si>
  <si>
    <t>개방형 다목적체육관 건립지원(수영장형)(기금/지원)</t>
    <phoneticPr fontId="6" type="noConversion"/>
  </si>
  <si>
    <t>개방형 다목적체육관(산업단지복합형) 건립지원(기금/지원)</t>
    <phoneticPr fontId="6" type="noConversion"/>
  </si>
  <si>
    <t>국민체력인증제 운영 지원(기금/지원)</t>
  </si>
  <si>
    <t>경기도 체육회관 개보수 지원(자체/직접)</t>
  </si>
  <si>
    <t>지역밀착형 소규모 생활체육시설 조성사업(주민참여예산)(자체/지원)</t>
  </si>
  <si>
    <t>문화재 돌봄사업(기금/직접)</t>
    <phoneticPr fontId="6" type="noConversion"/>
  </si>
  <si>
    <t>문화재 방재시설 구축(국가지정 문화재)(기금/지원)</t>
    <phoneticPr fontId="6" type="noConversion"/>
  </si>
  <si>
    <t>문화재 방재시설 유지관리 지원(국가지정문화재)(기금/지원)</t>
    <phoneticPr fontId="6" type="noConversion"/>
  </si>
  <si>
    <t>문화재 안전경비원 배치 및 활용(국가지정문화재)(기금/지원)</t>
    <phoneticPr fontId="6" type="noConversion"/>
  </si>
  <si>
    <t>문화재 보존관리 강화(자체/직접)</t>
    <phoneticPr fontId="6" type="noConversion"/>
  </si>
  <si>
    <t>문화재위원회 운영(자체/직접)</t>
    <phoneticPr fontId="6" type="noConversion"/>
  </si>
  <si>
    <t>문화재 방재시설 구축(도지정문화재)(자체/지원)</t>
    <phoneticPr fontId="6" type="noConversion"/>
  </si>
  <si>
    <t>문화재 방재시설 유지관리 지원(도지정문화재)(자체/지원)</t>
    <phoneticPr fontId="6" type="noConversion"/>
  </si>
  <si>
    <t xml:space="preserve">도지정문화재 현상변경 허용기준 수립(자체/지원) </t>
    <phoneticPr fontId="6" type="noConversion"/>
  </si>
  <si>
    <t>경기도 문화재 원형기록화(자체/직접)</t>
    <phoneticPr fontId="6" type="noConversion"/>
  </si>
  <si>
    <t>흥원(주변지역) 정비 및 관리(자체/직접)</t>
    <phoneticPr fontId="6" type="noConversion"/>
  </si>
  <si>
    <t>경기도 비지정문화재 조사 및 관리(자체/직접)</t>
    <phoneticPr fontId="6" type="noConversion"/>
  </si>
  <si>
    <t>도 무형문화재 기능 및 예능 공개(자체/직접)</t>
    <phoneticPr fontId="6" type="noConversion"/>
  </si>
  <si>
    <t xml:space="preserve">경기도 무형문화재 국제교류(자체/직접) </t>
    <phoneticPr fontId="6" type="noConversion"/>
  </si>
  <si>
    <t>도 무형문화재(개인) 전승(자체/직접)</t>
    <phoneticPr fontId="6" type="noConversion"/>
  </si>
  <si>
    <t xml:space="preserve">도 무형문화재(단체) 전승(자체/지원) </t>
    <phoneticPr fontId="6" type="noConversion"/>
  </si>
  <si>
    <t xml:space="preserve">전수교육관 활성화 지원(국비/지원) </t>
    <phoneticPr fontId="6" type="noConversion"/>
  </si>
  <si>
    <t xml:space="preserve">전수교육관 건립(국비/지원) </t>
    <phoneticPr fontId="6" type="noConversion"/>
  </si>
  <si>
    <t>세계유산 보존관리사업(수원화성)(국비/지원)</t>
    <phoneticPr fontId="6" type="noConversion"/>
  </si>
  <si>
    <t>국가지정문화재 및 등록문화재 보수정비지원(국비/지원)</t>
    <phoneticPr fontId="6" type="noConversion"/>
  </si>
  <si>
    <t xml:space="preserve">도지정 문화재 긴급보수(자체/지원) </t>
    <phoneticPr fontId="6" type="noConversion"/>
  </si>
  <si>
    <t xml:space="preserve">역사문화탐방로(경기 옛길)관리운영(자체/직접) </t>
    <phoneticPr fontId="6" type="noConversion"/>
  </si>
  <si>
    <t>신설 역사문화탐방로(경기 옛길)조성(자체/직접)</t>
    <phoneticPr fontId="6" type="noConversion"/>
  </si>
  <si>
    <t>경기도 문화유산을 찾아서(자체/직접)</t>
    <phoneticPr fontId="6" type="noConversion"/>
  </si>
  <si>
    <t xml:space="preserve">생생 문화재사업(국비/지원) </t>
    <phoneticPr fontId="6" type="noConversion"/>
  </si>
  <si>
    <t>전통산사문화재 활용사업(국비/지원)</t>
    <phoneticPr fontId="6" type="noConversion"/>
  </si>
  <si>
    <t>문화재 야행 프로그램(국비/지원)</t>
    <phoneticPr fontId="6" type="noConversion"/>
  </si>
  <si>
    <t>지역문화유산교육사업(기금/지원)</t>
    <phoneticPr fontId="6" type="noConversion"/>
  </si>
  <si>
    <t xml:space="preserve">고택종갓집 활용사업(국비/지원) </t>
    <phoneticPr fontId="6" type="noConversion"/>
  </si>
  <si>
    <t xml:space="preserve">새로운 경기도사 편찬(자체/직접) </t>
    <phoneticPr fontId="6" type="noConversion"/>
  </si>
  <si>
    <t xml:space="preserve">경기도 고문서 번역(자체/직접) </t>
    <phoneticPr fontId="6" type="noConversion"/>
  </si>
  <si>
    <t xml:space="preserve">ICT 실감콘텐츠 개발 지원(국비/지원) </t>
    <phoneticPr fontId="6" type="noConversion"/>
  </si>
  <si>
    <t>도 문화유산의 세계유산화 지원(자체/직접)</t>
    <phoneticPr fontId="6" type="noConversion"/>
  </si>
  <si>
    <t>DMZ 세계유산 등재 기반 구축(자체/직접)</t>
    <phoneticPr fontId="6" type="noConversion"/>
  </si>
  <si>
    <t xml:space="preserve">세계유산 등재 국제 학술회의 추진(자체/직접) </t>
    <phoneticPr fontId="6" type="noConversion"/>
  </si>
  <si>
    <t xml:space="preserve">세계기록유산 홍보 지원(국비/지원) </t>
    <phoneticPr fontId="6" type="noConversion"/>
  </si>
  <si>
    <t xml:space="preserve">세계유산 활용 프로그램 운영 지원사업(국비/지원) </t>
    <phoneticPr fontId="6" type="noConversion"/>
  </si>
  <si>
    <t>세계유산 미디어아트 사업(국비/지원)</t>
    <phoneticPr fontId="6" type="noConversion"/>
  </si>
  <si>
    <t>관광지 개발(전환)(자체/지원)</t>
  </si>
  <si>
    <t>문화관광자원 개발(전환)(자체/지원)</t>
  </si>
  <si>
    <t>전통한옥체험숙박시설 운영지원(전환)(자체/지원)</t>
  </si>
  <si>
    <t>탐방로 안내체계 구축(전환)(자체/지원)</t>
  </si>
  <si>
    <t>경기도 순환둘레길 연결(전환)(자체/직접)</t>
  </si>
  <si>
    <t>경기 서해안-DMZ-동부 권역별 생태관광 거점 조성(전환)(자체/직접)</t>
  </si>
  <si>
    <t>경기도내 역사문화생태 관광코스 및 스토리텔링 개발(전환)(자체/직접)</t>
  </si>
  <si>
    <t>경기도 산업관광 활성화 사업(자체/직접)</t>
  </si>
  <si>
    <t>청정계곡 관광명소화 추진(자체/직접)</t>
  </si>
  <si>
    <t>경기도 무장애관광 환경 조성(전환)(자체/지원)</t>
  </si>
  <si>
    <t>계획공모형 지역관광개발사업(경상보조)(기금/지원)</t>
  </si>
  <si>
    <t>계획공모형 지역관광개발사업(자본보조)(기금/지원)</t>
  </si>
  <si>
    <t>관광특구 지정신청 조사·분석(자체/직접)</t>
  </si>
  <si>
    <t>공정캠핑 문화조성 사업(자체/직접)</t>
  </si>
  <si>
    <t>경기 청정계곡 관광 홍보단 운영(주민참여예산)(자체/직접)</t>
  </si>
  <si>
    <t>임진각 관광지 모험활동시설 조성(주민참여예산)(자체/직접)</t>
  </si>
  <si>
    <t>경기관광공사 운영(자체/직접)</t>
  </si>
  <si>
    <t>외래관광객 유치 경쟁력 강화(자체/직접)</t>
  </si>
  <si>
    <t>자치단체간 관광 협업 강화(자체/지원)</t>
  </si>
  <si>
    <t>자치단체간 관광 협업 강화(자체/직접)</t>
  </si>
  <si>
    <t>경기관광 인지도 강화(자체/직접)</t>
  </si>
  <si>
    <t>마이스산업 육성(자체/직접)</t>
  </si>
  <si>
    <t>경기관광축제 지원(전환)(자체/지원)</t>
  </si>
  <si>
    <t>경기도 구석구석 관광테마골목 육성(전환)(자체/직접)</t>
  </si>
  <si>
    <t>관광업계 특례보증 출연금(자체/직접)</t>
  </si>
  <si>
    <t>찾아가는 경기관광 홍보관 운영(자체/직접)</t>
  </si>
  <si>
    <t>문화체육관광부 선정 축제 지원(기금/지원)</t>
  </si>
  <si>
    <t>정조대왕 능행차 공동재현(자체/지원)</t>
  </si>
  <si>
    <t>경기바다 여행주간 운영(주민참여예산)(자체/직접)</t>
  </si>
  <si>
    <t>관광안내표지판 신설 및 개보수(전환)(자체/지원)</t>
  </si>
  <si>
    <t>다국어 관광안내지도 제작 및 보급 지원(전환)(자체/지원)</t>
  </si>
  <si>
    <t>외래관광객 유치 기반 구축(자체/직접)</t>
  </si>
  <si>
    <t>경기도 무장애관광 환경 조성(전환)(자체/직접)</t>
  </si>
  <si>
    <t>경기관광 활성화 추진(자체/직접)</t>
  </si>
  <si>
    <t>안전한 캠핑장 육성 및 지원(자체/직접)</t>
  </si>
  <si>
    <t>핵심관광지 육성(경상보조)(기금/지원)</t>
  </si>
  <si>
    <t>경기도 권역별 관광개발계획 수립용역(자체/직접)</t>
  </si>
  <si>
    <t>미니어쳐 테마파크 조성(오산)(기금/지원)</t>
    <phoneticPr fontId="6" type="noConversion"/>
  </si>
  <si>
    <t>경기도 순환둘레길 연결(전환)(자체/지원)</t>
  </si>
  <si>
    <t>문화관광해설사 육성(기금/지원)</t>
  </si>
  <si>
    <t>한류문화 조성 및 한류관광 활성화(자체/직접)</t>
  </si>
  <si>
    <t>도쿄올림픽 대비 경기관광 마케팅(자체/직접)</t>
  </si>
  <si>
    <t>관광취약계층 관광활동 지원(주민참여예산)(자체/직접</t>
  </si>
  <si>
    <t>남한산성 문화재 소방,방재시설 개선공사(자체/직접)</t>
    <phoneticPr fontId="6" type="noConversion"/>
  </si>
  <si>
    <t>남한산성세계유산센터 운영(자체/직접)</t>
    <phoneticPr fontId="6" type="noConversion"/>
  </si>
  <si>
    <t>이주자 단지 한옥 보조금 지원 사업(자체/직접)</t>
    <phoneticPr fontId="6" type="noConversion"/>
  </si>
  <si>
    <t>남한산성 성곽주변 식생 정비사업(국비/직접)</t>
    <phoneticPr fontId="6" type="noConversion"/>
  </si>
  <si>
    <t>남한산성 여장(영춘정~수어장대) 보수공사(국비/직접)</t>
    <phoneticPr fontId="6" type="noConversion"/>
  </si>
  <si>
    <t>남한산성 여장(수어장대~북문) 보수공사 설계(국비/직접)</t>
    <phoneticPr fontId="6" type="noConversion"/>
  </si>
  <si>
    <t>남한산성 성곽길 정비사업(국비/직접)</t>
    <phoneticPr fontId="6" type="noConversion"/>
  </si>
  <si>
    <t>남한산성 3남옹성 보수공사(국비/직접)</t>
    <phoneticPr fontId="6" type="noConversion"/>
  </si>
  <si>
    <t>남한산성 지수당 주변정비공사 설계용역(자체/직접)</t>
    <phoneticPr fontId="6" type="noConversion"/>
  </si>
  <si>
    <t>남한산성 국청사지 출토유물(목부재) 보존처리 및 국청사지 주변환경 개선 사업(자체/직접)</t>
    <phoneticPr fontId="6" type="noConversion"/>
  </si>
  <si>
    <t>남한산성 행궁(담장, 지붕 등) 보수공사</t>
    <phoneticPr fontId="6" type="noConversion"/>
  </si>
  <si>
    <t>남한산성 외성 보수공사 설계</t>
    <phoneticPr fontId="6" type="noConversion"/>
  </si>
  <si>
    <t>남한산성 암문(1,6,14,16) 보수공사 설계</t>
    <phoneticPr fontId="6" type="noConversion"/>
  </si>
  <si>
    <t>남한산성 북문 해체 보수공사</t>
    <phoneticPr fontId="6" type="noConversion"/>
  </si>
  <si>
    <t>성곽 중점관리구간 모니터링</t>
    <phoneticPr fontId="6" type="noConversion"/>
  </si>
  <si>
    <t>남한산성 행궁 외 문화재 안전점검</t>
    <phoneticPr fontId="6" type="noConversion"/>
  </si>
  <si>
    <t>남한산성 행궁 전시시설 보수사업</t>
    <phoneticPr fontId="6" type="noConversion"/>
  </si>
  <si>
    <t>남한산성 옛길 활용 및 홍보(자체/직접)</t>
    <phoneticPr fontId="6" type="noConversion"/>
  </si>
  <si>
    <t>세계유산 홍보 지원(남한산성)(국비/직접)</t>
    <phoneticPr fontId="6" type="noConversion"/>
  </si>
  <si>
    <t>남한산성도립공원 운영(자체/직접)</t>
    <phoneticPr fontId="6" type="noConversion"/>
  </si>
  <si>
    <t>남한산성도립공원 불법행위 정비 및 사후관리 용역(자체/직접)</t>
    <phoneticPr fontId="6" type="noConversion"/>
  </si>
  <si>
    <t>남한산성도립공원 탐방로 정비(자체/직접)</t>
    <phoneticPr fontId="6" type="noConversion"/>
  </si>
  <si>
    <t>소나무림 보전사업(자체/직접)</t>
    <phoneticPr fontId="6" type="noConversion"/>
  </si>
  <si>
    <t>주차관제시스템 구축(자체/직접)</t>
    <phoneticPr fontId="6" type="noConversion"/>
  </si>
  <si>
    <t>남한산성 가공배전선 지중화(자체/지원)</t>
    <phoneticPr fontId="6" type="noConversion"/>
  </si>
  <si>
    <t>남문 탐방로 입구 화장실 신축공사(자체/직접)</t>
    <phoneticPr fontId="6" type="noConversion"/>
  </si>
  <si>
    <t>남한산성세계유산센터 공무직원 휴게시설 신축공사(자체/직접)</t>
    <phoneticPr fontId="6" type="noConversion"/>
  </si>
  <si>
    <t>남한산성도립공원 자연자원 조사(자체/직접)</t>
    <phoneticPr fontId="6" type="noConversion"/>
  </si>
  <si>
    <t>인건비</t>
    <phoneticPr fontId="6" type="noConversion"/>
  </si>
  <si>
    <t>Ⅰ-101</t>
    <phoneticPr fontId="6" type="noConversion"/>
  </si>
  <si>
    <t>Ⅰ-121</t>
    <phoneticPr fontId="6" type="noConversion"/>
  </si>
  <si>
    <t>Ⅰ-124</t>
    <phoneticPr fontId="6" type="noConversion"/>
  </si>
  <si>
    <t>Ⅰ-127</t>
    <phoneticPr fontId="6" type="noConversion"/>
  </si>
  <si>
    <t>Ⅰ-131</t>
    <phoneticPr fontId="6" type="noConversion"/>
  </si>
  <si>
    <t>Ⅰ-135</t>
    <phoneticPr fontId="6" type="noConversion"/>
  </si>
  <si>
    <t>Ⅰ-149</t>
    <phoneticPr fontId="6" type="noConversion"/>
  </si>
  <si>
    <t>송년 제야행사(자체/직접)</t>
    <phoneticPr fontId="6" type="noConversion"/>
  </si>
  <si>
    <t>Ⅰ-153</t>
    <phoneticPr fontId="6" type="noConversion"/>
  </si>
  <si>
    <t>Ⅰ-156</t>
    <phoneticPr fontId="6" type="noConversion"/>
  </si>
  <si>
    <t>Ⅰ-160</t>
    <phoneticPr fontId="6" type="noConversion"/>
  </si>
  <si>
    <t>Ⅰ-163</t>
    <phoneticPr fontId="6" type="noConversion"/>
  </si>
  <si>
    <t>Ⅰ-167</t>
    <phoneticPr fontId="6" type="noConversion"/>
  </si>
  <si>
    <t>Ⅰ-175</t>
    <phoneticPr fontId="6" type="noConversion"/>
  </si>
  <si>
    <t>Ⅰ-179</t>
    <phoneticPr fontId="6" type="noConversion"/>
  </si>
  <si>
    <t>Ⅰ-182</t>
    <phoneticPr fontId="6" type="noConversion"/>
  </si>
  <si>
    <t>Ⅰ-186</t>
    <phoneticPr fontId="6" type="noConversion"/>
  </si>
  <si>
    <t>Ⅰ-190</t>
    <phoneticPr fontId="6" type="noConversion"/>
  </si>
  <si>
    <t>Ⅰ-193</t>
    <phoneticPr fontId="6" type="noConversion"/>
  </si>
  <si>
    <t>Ⅰ-197</t>
    <phoneticPr fontId="6" type="noConversion"/>
  </si>
  <si>
    <t>Ⅰ-203</t>
    <phoneticPr fontId="6" type="noConversion"/>
  </si>
  <si>
    <t>Ⅰ-207</t>
    <phoneticPr fontId="6" type="noConversion"/>
  </si>
  <si>
    <t>Ⅰ-210</t>
    <phoneticPr fontId="6" type="noConversion"/>
  </si>
  <si>
    <t>Ⅰ-214</t>
    <phoneticPr fontId="6" type="noConversion"/>
  </si>
  <si>
    <t>Ⅰ-218</t>
    <phoneticPr fontId="6" type="noConversion"/>
  </si>
  <si>
    <t>Ⅰ-222</t>
    <phoneticPr fontId="6" type="noConversion"/>
  </si>
  <si>
    <t>Ⅰ-225</t>
    <phoneticPr fontId="6" type="noConversion"/>
  </si>
  <si>
    <t>Ⅰ-228</t>
    <phoneticPr fontId="6" type="noConversion"/>
  </si>
  <si>
    <t>Ⅰ-236</t>
    <phoneticPr fontId="6" type="noConversion"/>
  </si>
  <si>
    <t>Ⅰ-240</t>
    <phoneticPr fontId="6" type="noConversion"/>
  </si>
  <si>
    <t>Ⅰ-244</t>
    <phoneticPr fontId="6" type="noConversion"/>
  </si>
  <si>
    <t>자체</t>
    <phoneticPr fontId="6" type="noConversion"/>
  </si>
  <si>
    <t>Ⅰ-248</t>
    <phoneticPr fontId="6" type="noConversion"/>
  </si>
  <si>
    <t>Ⅰ-251</t>
    <phoneticPr fontId="6" type="noConversion"/>
  </si>
  <si>
    <t>Ⅰ-255</t>
    <phoneticPr fontId="6" type="noConversion"/>
  </si>
  <si>
    <t>Ⅰ-261</t>
    <phoneticPr fontId="6" type="noConversion"/>
  </si>
  <si>
    <t>Ⅰ-265</t>
    <phoneticPr fontId="6" type="noConversion"/>
  </si>
  <si>
    <t>Ⅰ-268</t>
    <phoneticPr fontId="6" type="noConversion"/>
  </si>
  <si>
    <t>Ⅰ-274</t>
    <phoneticPr fontId="6" type="noConversion"/>
  </si>
  <si>
    <t>Ⅰ-279</t>
    <phoneticPr fontId="6" type="noConversion"/>
  </si>
  <si>
    <t>Ⅰ-282</t>
    <phoneticPr fontId="6" type="noConversion"/>
  </si>
  <si>
    <t>Ⅰ-286</t>
    <phoneticPr fontId="6" type="noConversion"/>
  </si>
  <si>
    <t>기본경비(문화종무과)</t>
    <phoneticPr fontId="6" type="noConversion"/>
  </si>
  <si>
    <t>Ⅰ-295</t>
    <phoneticPr fontId="6" type="noConversion"/>
  </si>
  <si>
    <t>IP융복합 콘텐츠 클러스터 조성(국비/지원)</t>
    <phoneticPr fontId="6" type="noConversion"/>
  </si>
  <si>
    <t>Ⅰ-300</t>
    <phoneticPr fontId="6" type="noConversion"/>
  </si>
  <si>
    <t>Ⅰ-304</t>
    <phoneticPr fontId="6" type="noConversion"/>
  </si>
  <si>
    <t>Ⅰ-308</t>
    <phoneticPr fontId="6" type="noConversion"/>
  </si>
  <si>
    <t>Ⅰ-312</t>
    <phoneticPr fontId="6" type="noConversion"/>
  </si>
  <si>
    <t>Ⅰ-316</t>
    <phoneticPr fontId="6" type="noConversion"/>
  </si>
  <si>
    <t>Ⅰ-320</t>
    <phoneticPr fontId="6" type="noConversion"/>
  </si>
  <si>
    <t>Ⅰ-324</t>
    <phoneticPr fontId="6" type="noConversion"/>
  </si>
  <si>
    <t>Ⅰ-329</t>
    <phoneticPr fontId="6" type="noConversion"/>
  </si>
  <si>
    <t>Ⅰ-334</t>
    <phoneticPr fontId="6" type="noConversion"/>
  </si>
  <si>
    <t>Ⅰ-338</t>
    <phoneticPr fontId="6" type="noConversion"/>
  </si>
  <si>
    <t>Ⅰ-342</t>
    <phoneticPr fontId="6" type="noConversion"/>
  </si>
  <si>
    <t>Ⅰ-346</t>
    <phoneticPr fontId="6" type="noConversion"/>
  </si>
  <si>
    <t>Ⅰ-350</t>
    <phoneticPr fontId="6" type="noConversion"/>
  </si>
  <si>
    <t>DMZ국제다큐멘터리영화제(전환)(자체/직접)-민간경상사업보조</t>
    <phoneticPr fontId="6" type="noConversion"/>
  </si>
  <si>
    <t>DMZ국제다큐멘터리영화제(전환)(자체/직접)-민간단체법정운영비보조</t>
    <phoneticPr fontId="6" type="noConversion"/>
  </si>
  <si>
    <t>Ⅰ-359</t>
  </si>
  <si>
    <t>Ⅰ-360</t>
  </si>
  <si>
    <t>Ⅰ-355</t>
    <phoneticPr fontId="6" type="noConversion"/>
  </si>
  <si>
    <t>Ⅰ-360</t>
    <phoneticPr fontId="6" type="noConversion"/>
  </si>
  <si>
    <t>Ⅰ-363</t>
    <phoneticPr fontId="6" type="noConversion"/>
  </si>
  <si>
    <t>Ⅰ-367</t>
    <phoneticPr fontId="6" type="noConversion"/>
  </si>
  <si>
    <t>Ⅰ-371</t>
    <phoneticPr fontId="6" type="noConversion"/>
  </si>
  <si>
    <t>Ⅰ-376</t>
    <phoneticPr fontId="6" type="noConversion"/>
  </si>
  <si>
    <t>Ⅰ-391</t>
    <phoneticPr fontId="6" type="noConversion"/>
  </si>
  <si>
    <t>Ⅰ-395</t>
    <phoneticPr fontId="6" type="noConversion"/>
  </si>
  <si>
    <t>Ⅰ-399</t>
    <phoneticPr fontId="6" type="noConversion"/>
  </si>
  <si>
    <t>Ⅰ-403</t>
    <phoneticPr fontId="6" type="noConversion"/>
  </si>
  <si>
    <t>Ⅰ-407</t>
    <phoneticPr fontId="6" type="noConversion"/>
  </si>
  <si>
    <t>Ⅰ-413</t>
    <phoneticPr fontId="6" type="noConversion"/>
  </si>
  <si>
    <t>Ⅰ-416</t>
    <phoneticPr fontId="6" type="noConversion"/>
  </si>
  <si>
    <t>Ⅰ-420</t>
    <phoneticPr fontId="6" type="noConversion"/>
  </si>
  <si>
    <t>Ⅰ-425</t>
    <phoneticPr fontId="6" type="noConversion"/>
  </si>
  <si>
    <t>Ⅰ-428</t>
    <phoneticPr fontId="6" type="noConversion"/>
  </si>
  <si>
    <t>Ⅰ-433</t>
    <phoneticPr fontId="6" type="noConversion"/>
  </si>
  <si>
    <t>Ⅰ-438</t>
    <phoneticPr fontId="6" type="noConversion"/>
  </si>
  <si>
    <t>Ⅰ-442</t>
    <phoneticPr fontId="6" type="noConversion"/>
  </si>
  <si>
    <t>Ⅰ-446</t>
    <phoneticPr fontId="6" type="noConversion"/>
  </si>
  <si>
    <t>Ⅰ-451</t>
    <phoneticPr fontId="6" type="noConversion"/>
  </si>
  <si>
    <t>Ⅰ-454</t>
    <phoneticPr fontId="6" type="noConversion"/>
  </si>
  <si>
    <t>Ⅰ-458</t>
    <phoneticPr fontId="6" type="noConversion"/>
  </si>
  <si>
    <t>Ⅰ-462</t>
    <phoneticPr fontId="6" type="noConversion"/>
  </si>
  <si>
    <t>Ⅰ-467</t>
    <phoneticPr fontId="6" type="noConversion"/>
  </si>
  <si>
    <t>경기도 지역대표공연예술제지원(전환)(자체/지원)-시군비 70%매칭</t>
    <phoneticPr fontId="6" type="noConversion"/>
  </si>
  <si>
    <t>Ⅰ-470</t>
    <phoneticPr fontId="6" type="noConversion"/>
  </si>
  <si>
    <t>경기도 지역대표공연예술제지원(전환)(자체/직접)-평가비</t>
    <phoneticPr fontId="6" type="noConversion"/>
  </si>
  <si>
    <t>Ⅰ-472</t>
    <phoneticPr fontId="6" type="noConversion"/>
  </si>
  <si>
    <t>Ⅰ-476</t>
    <phoneticPr fontId="6" type="noConversion"/>
  </si>
  <si>
    <t>Ⅰ-480</t>
    <phoneticPr fontId="6" type="noConversion"/>
  </si>
  <si>
    <t>Ⅰ-484</t>
    <phoneticPr fontId="6" type="noConversion"/>
  </si>
  <si>
    <t>Ⅰ-488</t>
    <phoneticPr fontId="6" type="noConversion"/>
  </si>
  <si>
    <t>부천웹툰융합센터 건립지원(국비/지원)</t>
    <phoneticPr fontId="6" type="noConversion"/>
  </si>
  <si>
    <t>남한산성 문화재 소방,방재시설 유지관리(기금/직접)</t>
    <phoneticPr fontId="6" type="noConversion"/>
  </si>
  <si>
    <t>지역문화예술 특성화지원(전환)(자체/직접)</t>
    <phoneticPr fontId="6" type="noConversion"/>
  </si>
  <si>
    <t>Ⅰ-492</t>
    <phoneticPr fontId="6" type="noConversion"/>
  </si>
  <si>
    <t>Ⅰ-496</t>
    <phoneticPr fontId="6" type="noConversion"/>
  </si>
  <si>
    <t>Ⅰ-501</t>
    <phoneticPr fontId="6" type="noConversion"/>
  </si>
  <si>
    <t>Ⅰ-505</t>
    <phoneticPr fontId="6" type="noConversion"/>
  </si>
  <si>
    <t>Ⅰ-509</t>
    <phoneticPr fontId="6" type="noConversion"/>
  </si>
  <si>
    <t>Ⅰ-525</t>
    <phoneticPr fontId="6" type="noConversion"/>
  </si>
  <si>
    <t>Ⅰ-529</t>
    <phoneticPr fontId="6" type="noConversion"/>
  </si>
  <si>
    <t>Ⅰ-533</t>
    <phoneticPr fontId="6" type="noConversion"/>
  </si>
  <si>
    <t>Ⅰ-537</t>
    <phoneticPr fontId="6" type="noConversion"/>
  </si>
  <si>
    <t>예술활동지원(자체/직접)-시책추진업무추진비</t>
    <phoneticPr fontId="6" type="noConversion"/>
  </si>
  <si>
    <t>Ⅰ-541</t>
    <phoneticPr fontId="6" type="noConversion"/>
  </si>
  <si>
    <t>Ⅰ-544</t>
    <phoneticPr fontId="6" type="noConversion"/>
  </si>
  <si>
    <t>기본경비(예술정책과)</t>
    <phoneticPr fontId="6" type="noConversion"/>
  </si>
  <si>
    <t>Ⅰ-549</t>
    <phoneticPr fontId="6" type="noConversion"/>
  </si>
  <si>
    <t>Ⅰ-555</t>
    <phoneticPr fontId="6" type="noConversion"/>
  </si>
  <si>
    <t>Ⅰ-560</t>
    <phoneticPr fontId="6" type="noConversion"/>
  </si>
  <si>
    <t>Ⅰ-565</t>
    <phoneticPr fontId="6" type="noConversion"/>
  </si>
  <si>
    <t>Ⅰ-574</t>
    <phoneticPr fontId="6" type="noConversion"/>
  </si>
  <si>
    <t>도내종합대회 개최지 지원(자체/지원)</t>
    <phoneticPr fontId="6" type="noConversion"/>
  </si>
  <si>
    <t>Ⅰ-582</t>
    <phoneticPr fontId="6" type="noConversion"/>
  </si>
  <si>
    <t>Ⅰ-585</t>
    <phoneticPr fontId="6" type="noConversion"/>
  </si>
  <si>
    <t>Ⅰ-589</t>
    <phoneticPr fontId="6" type="noConversion"/>
  </si>
  <si>
    <t>Ⅰ-602</t>
    <phoneticPr fontId="6" type="noConversion"/>
  </si>
  <si>
    <t>Ⅰ-611</t>
    <phoneticPr fontId="6" type="noConversion"/>
  </si>
  <si>
    <t>Ⅰ-615</t>
    <phoneticPr fontId="6" type="noConversion"/>
  </si>
  <si>
    <t>기금</t>
    <phoneticPr fontId="6" type="noConversion"/>
  </si>
  <si>
    <t>Ⅰ-619</t>
    <phoneticPr fontId="6" type="noConversion"/>
  </si>
  <si>
    <t>Ⅰ-623</t>
    <phoneticPr fontId="6" type="noConversion"/>
  </si>
  <si>
    <t>어르신 생활체육지도자 배치(기금/지원)</t>
    <phoneticPr fontId="6" type="noConversion"/>
  </si>
  <si>
    <t>Ⅰ-626</t>
    <phoneticPr fontId="6" type="noConversion"/>
  </si>
  <si>
    <t>Ⅰ-629</t>
    <phoneticPr fontId="6" type="noConversion"/>
  </si>
  <si>
    <t>Ⅰ-632</t>
    <phoneticPr fontId="6" type="noConversion"/>
  </si>
  <si>
    <t>Ⅰ-636</t>
    <phoneticPr fontId="6" type="noConversion"/>
  </si>
  <si>
    <t>Ⅰ-640</t>
    <phoneticPr fontId="6" type="noConversion"/>
  </si>
  <si>
    <t>Ⅰ-644</t>
    <phoneticPr fontId="6" type="noConversion"/>
  </si>
  <si>
    <t>Ⅰ-648</t>
    <phoneticPr fontId="6" type="noConversion"/>
  </si>
  <si>
    <t>Ⅰ-653</t>
    <phoneticPr fontId="6" type="noConversion"/>
  </si>
  <si>
    <t>Ⅰ-657</t>
    <phoneticPr fontId="6" type="noConversion"/>
  </si>
  <si>
    <t>장애인 체육 우수지도자 및 선수육성(자체/직접)</t>
    <phoneticPr fontId="6" type="noConversion"/>
  </si>
  <si>
    <t>Ⅰ-661</t>
    <phoneticPr fontId="6" type="noConversion"/>
  </si>
  <si>
    <t>Ⅰ-666</t>
    <phoneticPr fontId="6" type="noConversion"/>
  </si>
  <si>
    <t>Ⅰ-671</t>
    <phoneticPr fontId="6" type="noConversion"/>
  </si>
  <si>
    <t>Ⅰ-676</t>
    <phoneticPr fontId="6" type="noConversion"/>
  </si>
  <si>
    <t>Ⅰ-681</t>
    <phoneticPr fontId="6" type="noConversion"/>
  </si>
  <si>
    <t>장애인 체육 지역기반 육성(자체/직접)</t>
    <phoneticPr fontId="6" type="noConversion"/>
  </si>
  <si>
    <t>Ⅰ-685</t>
    <phoneticPr fontId="6" type="noConversion"/>
  </si>
  <si>
    <t>Ⅰ-690</t>
    <phoneticPr fontId="6" type="noConversion"/>
  </si>
  <si>
    <t>시도 장애인체육 지원(경기도 장애인 생활체육대회 개최)(기금/직접)</t>
    <phoneticPr fontId="6" type="noConversion"/>
  </si>
  <si>
    <t>Ⅰ-694</t>
    <phoneticPr fontId="6" type="noConversion"/>
  </si>
  <si>
    <t>Ⅰ-698</t>
    <phoneticPr fontId="6" type="noConversion"/>
  </si>
  <si>
    <t>체육진흥시설 지원(지방체육시설지원)(균특/지원)</t>
    <phoneticPr fontId="6" type="noConversion"/>
  </si>
  <si>
    <t>균특</t>
    <phoneticPr fontId="6" type="noConversion"/>
  </si>
  <si>
    <t>체육진흥시설지원(생활체육공원 조성 지원)(균특/지원)</t>
    <phoneticPr fontId="6" type="noConversion"/>
  </si>
  <si>
    <t>자체</t>
    <phoneticPr fontId="6" type="noConversion"/>
  </si>
  <si>
    <t>Ⅰ-702</t>
    <phoneticPr fontId="6" type="noConversion"/>
  </si>
  <si>
    <t>Ⅰ-706</t>
    <phoneticPr fontId="6" type="noConversion"/>
  </si>
  <si>
    <t>Ⅰ-710</t>
    <phoneticPr fontId="6" type="noConversion"/>
  </si>
  <si>
    <t>Ⅰ-714</t>
    <phoneticPr fontId="6" type="noConversion"/>
  </si>
  <si>
    <t>Ⅰ-718</t>
    <phoneticPr fontId="6" type="noConversion"/>
  </si>
  <si>
    <t>Ⅰ-723</t>
    <phoneticPr fontId="6" type="noConversion"/>
  </si>
  <si>
    <t>Ⅰ-728</t>
    <phoneticPr fontId="6" type="noConversion"/>
  </si>
  <si>
    <t>Ⅰ-732</t>
    <phoneticPr fontId="6" type="noConversion"/>
  </si>
  <si>
    <t>Ⅰ-736</t>
    <phoneticPr fontId="6" type="noConversion"/>
  </si>
  <si>
    <t>Ⅰ-740</t>
    <phoneticPr fontId="6" type="noConversion"/>
  </si>
  <si>
    <t>Ⅰ-744</t>
    <phoneticPr fontId="6" type="noConversion"/>
  </si>
  <si>
    <t>Ⅰ-748</t>
    <phoneticPr fontId="6" type="noConversion"/>
  </si>
  <si>
    <t>Ⅰ-753</t>
    <phoneticPr fontId="6" type="noConversion"/>
  </si>
  <si>
    <t>Ⅰ-757</t>
    <phoneticPr fontId="6" type="noConversion"/>
  </si>
  <si>
    <t>Ⅰ-761</t>
    <phoneticPr fontId="6" type="noConversion"/>
  </si>
  <si>
    <t>기본경비(체육과)</t>
    <phoneticPr fontId="6" type="noConversion"/>
  </si>
  <si>
    <t>Ⅱ-13</t>
    <phoneticPr fontId="6" type="noConversion"/>
  </si>
  <si>
    <t>Ⅱ-17</t>
    <phoneticPr fontId="6" type="noConversion"/>
  </si>
  <si>
    <t>Ⅱ-20</t>
    <phoneticPr fontId="6" type="noConversion"/>
  </si>
  <si>
    <t>Ⅱ-24</t>
    <phoneticPr fontId="6" type="noConversion"/>
  </si>
  <si>
    <t>Ⅱ-28</t>
    <phoneticPr fontId="6" type="noConversion"/>
  </si>
  <si>
    <t>Ⅱ-35</t>
    <phoneticPr fontId="6" type="noConversion"/>
  </si>
  <si>
    <t>Ⅱ-40</t>
    <phoneticPr fontId="6" type="noConversion"/>
  </si>
  <si>
    <t>Ⅱ-44</t>
    <phoneticPr fontId="6" type="noConversion"/>
  </si>
  <si>
    <t>Ⅱ-48</t>
    <phoneticPr fontId="6" type="noConversion"/>
  </si>
  <si>
    <t>Ⅱ-52</t>
    <phoneticPr fontId="6" type="noConversion"/>
  </si>
  <si>
    <t>Ⅱ-55</t>
    <phoneticPr fontId="6" type="noConversion"/>
  </si>
  <si>
    <t>Ⅱ-59</t>
    <phoneticPr fontId="6" type="noConversion"/>
  </si>
  <si>
    <t>Ⅱ-63</t>
    <phoneticPr fontId="6" type="noConversion"/>
  </si>
  <si>
    <t>Ⅱ-67</t>
    <phoneticPr fontId="6" type="noConversion"/>
  </si>
  <si>
    <t>Ⅱ-71</t>
    <phoneticPr fontId="6" type="noConversion"/>
  </si>
  <si>
    <t>Ⅱ-75</t>
    <phoneticPr fontId="6" type="noConversion"/>
  </si>
  <si>
    <t>Ⅱ-79</t>
    <phoneticPr fontId="6" type="noConversion"/>
  </si>
  <si>
    <t>Ⅱ-83</t>
    <phoneticPr fontId="6" type="noConversion"/>
  </si>
  <si>
    <t>Ⅱ-87</t>
    <phoneticPr fontId="6" type="noConversion"/>
  </si>
  <si>
    <t>Ⅱ-91</t>
    <phoneticPr fontId="6" type="noConversion"/>
  </si>
  <si>
    <t>Ⅱ-95</t>
    <phoneticPr fontId="6" type="noConversion"/>
  </si>
  <si>
    <t>Ⅱ-102</t>
    <phoneticPr fontId="6" type="noConversion"/>
  </si>
  <si>
    <t>Ⅱ-105</t>
    <phoneticPr fontId="6" type="noConversion"/>
  </si>
  <si>
    <t>Ⅱ-109</t>
    <phoneticPr fontId="6" type="noConversion"/>
  </si>
  <si>
    <t>Ⅱ-115</t>
    <phoneticPr fontId="6" type="noConversion"/>
  </si>
  <si>
    <t>Ⅱ-119</t>
    <phoneticPr fontId="6" type="noConversion"/>
  </si>
  <si>
    <t>Ⅱ-123</t>
    <phoneticPr fontId="6" type="noConversion"/>
  </si>
  <si>
    <t>Ⅱ-129</t>
    <phoneticPr fontId="6" type="noConversion"/>
  </si>
  <si>
    <t>Ⅱ-134</t>
    <phoneticPr fontId="6" type="noConversion"/>
  </si>
  <si>
    <t>Ⅱ-138</t>
    <phoneticPr fontId="6" type="noConversion"/>
  </si>
  <si>
    <t>Ⅱ-142</t>
    <phoneticPr fontId="6" type="noConversion"/>
  </si>
  <si>
    <t>Ⅱ-146</t>
    <phoneticPr fontId="6" type="noConversion"/>
  </si>
  <si>
    <t>Ⅱ-150</t>
    <phoneticPr fontId="6" type="noConversion"/>
  </si>
  <si>
    <t>Ⅱ-154</t>
    <phoneticPr fontId="6" type="noConversion"/>
  </si>
  <si>
    <t>Ⅱ-158</t>
    <phoneticPr fontId="6" type="noConversion"/>
  </si>
  <si>
    <t>Ⅱ-162</t>
    <phoneticPr fontId="6" type="noConversion"/>
  </si>
  <si>
    <t>Ⅱ-164</t>
    <phoneticPr fontId="6" type="noConversion"/>
  </si>
  <si>
    <t>Ⅱ-169</t>
    <phoneticPr fontId="6" type="noConversion"/>
  </si>
  <si>
    <t>Ⅱ-172</t>
    <phoneticPr fontId="6" type="noConversion"/>
  </si>
  <si>
    <t>Ⅱ-176</t>
    <phoneticPr fontId="6" type="noConversion"/>
  </si>
  <si>
    <t>Ⅱ-184</t>
    <phoneticPr fontId="6" type="noConversion"/>
  </si>
  <si>
    <t>Ⅱ-180</t>
    <phoneticPr fontId="6" type="noConversion"/>
  </si>
  <si>
    <t>Ⅱ-188</t>
    <phoneticPr fontId="6" type="noConversion"/>
  </si>
  <si>
    <t>Ⅱ-192</t>
    <phoneticPr fontId="6" type="noConversion"/>
  </si>
  <si>
    <t>Ⅱ-196</t>
    <phoneticPr fontId="6" type="noConversion"/>
  </si>
  <si>
    <t>Ⅱ-200</t>
    <phoneticPr fontId="6" type="noConversion"/>
  </si>
  <si>
    <t>Ⅱ-205</t>
    <phoneticPr fontId="6" type="noConversion"/>
  </si>
  <si>
    <t>Ⅱ-209</t>
    <phoneticPr fontId="6" type="noConversion"/>
  </si>
  <si>
    <t>Ⅱ-212</t>
    <phoneticPr fontId="6" type="noConversion"/>
  </si>
  <si>
    <t>Ⅱ-215</t>
    <phoneticPr fontId="6" type="noConversion"/>
  </si>
  <si>
    <t>Ⅱ-218</t>
    <phoneticPr fontId="6" type="noConversion"/>
  </si>
  <si>
    <t>Ⅱ-222</t>
    <phoneticPr fontId="6" type="noConversion"/>
  </si>
  <si>
    <t>Ⅱ-227</t>
    <phoneticPr fontId="6" type="noConversion"/>
  </si>
  <si>
    <t>Ⅱ-230</t>
    <phoneticPr fontId="6" type="noConversion"/>
  </si>
  <si>
    <t>Ⅱ-233</t>
    <phoneticPr fontId="6" type="noConversion"/>
  </si>
  <si>
    <t>Ⅱ-237</t>
    <phoneticPr fontId="6" type="noConversion"/>
  </si>
  <si>
    <t>Ⅱ-241</t>
    <phoneticPr fontId="6" type="noConversion"/>
  </si>
  <si>
    <t>Ⅱ-245</t>
    <phoneticPr fontId="6" type="noConversion"/>
  </si>
  <si>
    <t>Ⅱ-249</t>
    <phoneticPr fontId="6" type="noConversion"/>
  </si>
  <si>
    <t>Ⅱ-253</t>
    <phoneticPr fontId="6" type="noConversion"/>
  </si>
  <si>
    <t>Ⅱ-257</t>
    <phoneticPr fontId="6" type="noConversion"/>
  </si>
  <si>
    <t>Ⅱ-261</t>
    <phoneticPr fontId="6" type="noConversion"/>
  </si>
  <si>
    <t>Ⅱ-265</t>
    <phoneticPr fontId="6" type="noConversion"/>
  </si>
  <si>
    <t>Ⅱ-268</t>
    <phoneticPr fontId="6" type="noConversion"/>
  </si>
  <si>
    <t>Ⅱ-271</t>
    <phoneticPr fontId="6" type="noConversion"/>
  </si>
  <si>
    <t>Ⅱ-274</t>
    <phoneticPr fontId="6" type="noConversion"/>
  </si>
  <si>
    <t>Ⅱ-277</t>
    <phoneticPr fontId="6" type="noConversion"/>
  </si>
  <si>
    <t>Ⅱ-280</t>
    <phoneticPr fontId="6" type="noConversion"/>
  </si>
  <si>
    <t>Ⅱ-283</t>
    <phoneticPr fontId="6" type="noConversion"/>
  </si>
  <si>
    <t>Ⅱ-287</t>
    <phoneticPr fontId="6" type="noConversion"/>
  </si>
  <si>
    <t>Ⅱ-290</t>
    <phoneticPr fontId="6" type="noConversion"/>
  </si>
  <si>
    <t>Ⅱ-294</t>
    <phoneticPr fontId="6" type="noConversion"/>
  </si>
  <si>
    <t>Ⅱ-297</t>
    <phoneticPr fontId="6" type="noConversion"/>
  </si>
  <si>
    <t>Ⅱ-303</t>
    <phoneticPr fontId="6" type="noConversion"/>
  </si>
  <si>
    <t>Ⅱ-307</t>
    <phoneticPr fontId="6" type="noConversion"/>
  </si>
  <si>
    <t>Ⅱ-311</t>
    <phoneticPr fontId="6" type="noConversion"/>
  </si>
  <si>
    <t>Ⅱ-318</t>
    <phoneticPr fontId="6" type="noConversion"/>
  </si>
  <si>
    <t>Ⅱ-324</t>
    <phoneticPr fontId="6" type="noConversion"/>
  </si>
  <si>
    <t>기본경비(관광과)</t>
    <phoneticPr fontId="6" type="noConversion"/>
  </si>
  <si>
    <t>Ⅱ-327</t>
    <phoneticPr fontId="6" type="noConversion"/>
  </si>
  <si>
    <t>Ⅱ-337</t>
    <phoneticPr fontId="6" type="noConversion"/>
  </si>
  <si>
    <t>Ⅱ-340</t>
    <phoneticPr fontId="6" type="noConversion"/>
  </si>
  <si>
    <t>Ⅱ-342</t>
    <phoneticPr fontId="6" type="noConversion"/>
  </si>
  <si>
    <t>Ⅱ-347</t>
    <phoneticPr fontId="6" type="noConversion"/>
  </si>
  <si>
    <t>Ⅱ-353</t>
    <phoneticPr fontId="6" type="noConversion"/>
  </si>
  <si>
    <t>Ⅱ-357</t>
    <phoneticPr fontId="6" type="noConversion"/>
  </si>
  <si>
    <t>Ⅱ-361</t>
    <phoneticPr fontId="6" type="noConversion"/>
  </si>
  <si>
    <t>Ⅱ-365</t>
    <phoneticPr fontId="6" type="noConversion"/>
  </si>
  <si>
    <t>Ⅱ-368</t>
    <phoneticPr fontId="6" type="noConversion"/>
  </si>
  <si>
    <t>Ⅱ-372</t>
    <phoneticPr fontId="6" type="noConversion"/>
  </si>
  <si>
    <t>Ⅱ-377</t>
    <phoneticPr fontId="6" type="noConversion"/>
  </si>
  <si>
    <t>Ⅱ-380</t>
    <phoneticPr fontId="6" type="noConversion"/>
  </si>
  <si>
    <t>Ⅱ-389</t>
    <phoneticPr fontId="6" type="noConversion"/>
  </si>
  <si>
    <t>Ⅱ-393</t>
    <phoneticPr fontId="6" type="noConversion"/>
  </si>
  <si>
    <t>Ⅱ-397</t>
    <phoneticPr fontId="6" type="noConversion"/>
  </si>
  <si>
    <t>Ⅱ-401</t>
    <phoneticPr fontId="6" type="noConversion"/>
  </si>
  <si>
    <t>Ⅱ-407</t>
    <phoneticPr fontId="6" type="noConversion"/>
  </si>
  <si>
    <t>Ⅱ-411</t>
    <phoneticPr fontId="6" type="noConversion"/>
  </si>
  <si>
    <t>Ⅱ-415</t>
    <phoneticPr fontId="6" type="noConversion"/>
  </si>
  <si>
    <t>Ⅱ-419</t>
    <phoneticPr fontId="6" type="noConversion"/>
  </si>
  <si>
    <t>Ⅱ-423</t>
    <phoneticPr fontId="6" type="noConversion"/>
  </si>
  <si>
    <t>Ⅱ-426</t>
    <phoneticPr fontId="6" type="noConversion"/>
  </si>
  <si>
    <t>Ⅱ-429</t>
    <phoneticPr fontId="6" type="noConversion"/>
  </si>
  <si>
    <t>Ⅱ-432</t>
    <phoneticPr fontId="6" type="noConversion"/>
  </si>
  <si>
    <t>Ⅱ-435</t>
    <phoneticPr fontId="6" type="noConversion"/>
  </si>
  <si>
    <t>Ⅱ-438</t>
    <phoneticPr fontId="6" type="noConversion"/>
  </si>
  <si>
    <t>Ⅱ-441</t>
    <phoneticPr fontId="6" type="noConversion"/>
  </si>
  <si>
    <t>Ⅱ-444</t>
    <phoneticPr fontId="6" type="noConversion"/>
  </si>
  <si>
    <t>Ⅱ-447</t>
    <phoneticPr fontId="6" type="noConversion"/>
  </si>
  <si>
    <t>Ⅱ-451</t>
    <phoneticPr fontId="6" type="noConversion"/>
  </si>
  <si>
    <t>Ⅱ-455</t>
    <phoneticPr fontId="6" type="noConversion"/>
  </si>
  <si>
    <t>Ⅱ-459</t>
    <phoneticPr fontId="6" type="noConversion"/>
  </si>
  <si>
    <t>Ⅱ-463</t>
    <phoneticPr fontId="6" type="noConversion"/>
  </si>
  <si>
    <t>Ⅱ-467</t>
    <phoneticPr fontId="6" type="noConversion"/>
  </si>
  <si>
    <t>Ⅱ-471</t>
    <phoneticPr fontId="6" type="noConversion"/>
  </si>
  <si>
    <t>Ⅱ-474</t>
    <phoneticPr fontId="6" type="noConversion"/>
  </si>
  <si>
    <t>Ⅱ-478</t>
    <phoneticPr fontId="6" type="noConversion"/>
  </si>
  <si>
    <t>Ⅱ-481</t>
    <phoneticPr fontId="6" type="noConversion"/>
  </si>
  <si>
    <t>기본경비(남한산성세계유산센터)</t>
    <phoneticPr fontId="6" type="noConversion"/>
  </si>
  <si>
    <t>문화콘텐츠 기업환경 육성(자체/직접)</t>
    <phoneticPr fontId="6" type="noConversion"/>
  </si>
  <si>
    <t>기본경비(콘텐츠정책과)</t>
    <phoneticPr fontId="6" type="noConversion"/>
  </si>
  <si>
    <t>건축물 미술작품 관리(자체/직접)</t>
    <phoneticPr fontId="6" type="noConversion"/>
  </si>
  <si>
    <t>도단위 예술단체 문예진흥(자체/직접)</t>
    <phoneticPr fontId="6" type="noConversion"/>
  </si>
  <si>
    <t>도내종합대회 개최(자체/직접)</t>
    <phoneticPr fontId="6" type="noConversion"/>
  </si>
  <si>
    <t>생활체육지도자 처우개선(자체/지원)</t>
    <phoneticPr fontId="6" type="noConversion"/>
  </si>
  <si>
    <t>공공체육시설 개보수 지원(기금/지원)</t>
    <phoneticPr fontId="6" type="noConversion"/>
  </si>
  <si>
    <t>시군 레포츠 관광 활성화 사업 지원(자체/지원)</t>
    <phoneticPr fontId="6" type="noConversion"/>
  </si>
  <si>
    <t>경기도 팀업캠퍼스 시설보강공사(균특/직접)</t>
    <phoneticPr fontId="6" type="noConversion"/>
  </si>
  <si>
    <t>-</t>
    <phoneticPr fontId="6" type="noConversion"/>
  </si>
  <si>
    <t>Ⅰ-512</t>
    <phoneticPr fontId="6" type="noConversion"/>
  </si>
  <si>
    <t>Ⅰ-517</t>
    <phoneticPr fontId="6" type="noConversion"/>
  </si>
  <si>
    <t>Ⅰ-521</t>
    <phoneticPr fontId="6" type="noConversion"/>
  </si>
  <si>
    <t>Ⅰ-765</t>
    <phoneticPr fontId="6" type="noConversion"/>
  </si>
  <si>
    <t>문화체육관광국 (284개 사업)</t>
    <phoneticPr fontId="6" type="noConversion"/>
  </si>
  <si>
    <t>기금</t>
    <phoneticPr fontId="6" type="noConversion"/>
  </si>
  <si>
    <t>국고보조금</t>
    <phoneticPr fontId="6" type="noConversion"/>
  </si>
  <si>
    <t>조선왕릉 역사문화환경 보존지역 관리</t>
    <phoneticPr fontId="6" type="noConversion"/>
  </si>
  <si>
    <t>계획공모형 지역관광개발사업(경상보조)</t>
    <phoneticPr fontId="6" type="noConversion"/>
  </si>
  <si>
    <t>관광특구 활성화 지원사업(경상보조)</t>
    <phoneticPr fontId="6" type="noConversion"/>
  </si>
  <si>
    <t>관광특구 활성화 지원사업(자본보조)</t>
    <phoneticPr fontId="6" type="noConversion"/>
  </si>
  <si>
    <t>조선왕릉 역사문화환경 보존지역 관리(국비/지원)</t>
    <phoneticPr fontId="6" type="noConversion"/>
  </si>
  <si>
    <t>국비</t>
    <phoneticPr fontId="6" type="noConversion"/>
  </si>
  <si>
    <t>관광특구 활성화 지원사업(경상보조)(기금/지원)</t>
    <phoneticPr fontId="6" type="noConversion"/>
  </si>
  <si>
    <t>관광특구 활성화 지원사업(자본보조)(기금/지원)</t>
    <phoneticPr fontId="6" type="noConversion"/>
  </si>
  <si>
    <t>남한산성 성곽(봉암성 및 암문) 보수공사(국비/직접) -시설비</t>
    <phoneticPr fontId="6" type="noConversion"/>
  </si>
  <si>
    <t>남한산성 성곽(봉암성 및 암문) 보수공사(국비/직접) -감리비</t>
    <phoneticPr fontId="6" type="noConversion"/>
  </si>
  <si>
    <t>(일반회계) 세출예산</t>
    <phoneticPr fontId="6" type="noConversion"/>
  </si>
  <si>
    <t>파주 헤이리 문화지구 활성화 지원(자체/지원)</t>
    <phoneticPr fontId="6" type="noConversion"/>
  </si>
  <si>
    <t>생활공간, 예술을 품다(자체/직접)</t>
    <phoneticPr fontId="6" type="noConversion"/>
  </si>
  <si>
    <t>옛길따라 만나는 문화체험(자체/직접)</t>
    <phoneticPr fontId="6" type="noConversion"/>
  </si>
  <si>
    <t>경기도 신규 지정등록문화재 기록화사업(자체/직접)</t>
    <phoneticPr fontId="6" type="noConversion"/>
  </si>
  <si>
    <t>체육진흥기금</t>
    <phoneticPr fontId="6" type="noConversion"/>
  </si>
  <si>
    <t>경기도 체육계 인권 증진</t>
    <phoneticPr fontId="6" type="noConversion"/>
  </si>
  <si>
    <t>독립야구단 경기도리그 지원</t>
    <phoneticPr fontId="6" type="noConversion"/>
  </si>
  <si>
    <t>경기 근대문화유산 순례(자체/직접)</t>
    <phoneticPr fontId="6" type="noConversion"/>
  </si>
  <si>
    <t>경기국악원 교육동 증축(자체/직접)</t>
    <phoneticPr fontId="6" type="noConversion"/>
  </si>
  <si>
    <t>경기도 예술인 창작수당 시범사업(자체/지원)</t>
    <phoneticPr fontId="6" type="noConversion"/>
  </si>
  <si>
    <t>문화종무과</t>
    <phoneticPr fontId="6" type="noConversion"/>
  </si>
  <si>
    <t>콘텐츠정책과</t>
    <phoneticPr fontId="6" type="noConversion"/>
  </si>
  <si>
    <t>예술정책과</t>
    <phoneticPr fontId="6" type="noConversion"/>
  </si>
  <si>
    <t>체육과</t>
    <phoneticPr fontId="6" type="noConversion"/>
  </si>
  <si>
    <t>자체</t>
    <phoneticPr fontId="6" type="noConversion"/>
  </si>
  <si>
    <t>문화유산과</t>
    <phoneticPr fontId="6" type="noConversion"/>
  </si>
  <si>
    <t>관광과</t>
    <phoneticPr fontId="6" type="noConversion"/>
  </si>
  <si>
    <t>남한산성세계유산센터</t>
    <phoneticPr fontId="6" type="noConversion"/>
  </si>
  <si>
    <t>2022년 기금예산 사업목록</t>
    <phoneticPr fontId="6" type="noConversion"/>
  </si>
  <si>
    <t xml:space="preserve">체육진흥(자체/직접) </t>
    <phoneticPr fontId="6" type="noConversion"/>
  </si>
  <si>
    <t>&lt;한국도자재단 출연금 7억7천만원 증액 &gt;
2022 경기도자페어 5억원 증액
경기도자 해외 수출지원 및 판로개척 1억2천만원 증액
지역도자 축제 지원 1억5천만원 증액</t>
    <phoneticPr fontId="6" type="noConversion"/>
  </si>
  <si>
    <t>인디 뮤지션과 음악기업의 창작활동 공간 조성지원</t>
    <phoneticPr fontId="6" type="noConversion"/>
  </si>
  <si>
    <t>예술동호회 참여자의 예술적 역량 강화 지원</t>
    <phoneticPr fontId="6" type="noConversion"/>
  </si>
  <si>
    <t>경기국악원 국악체험 및 교육공간 확보로 국악진흥에 기여</t>
    <phoneticPr fontId="6" type="noConversion"/>
  </si>
  <si>
    <t>팀업캠퍼스 이용객 안전사고 예방 시설 설치</t>
    <phoneticPr fontId="6" type="noConversion"/>
  </si>
  <si>
    <t>장애인체육회 사무처 인건비 1억1천만원 증액</t>
    <phoneticPr fontId="6" type="noConversion"/>
  </si>
  <si>
    <t>도내 역사길 체험을 통한 지역 문화유산 홍보 및 인식 변화 개선</t>
    <phoneticPr fontId="6" type="noConversion"/>
  </si>
  <si>
    <t>신규 지정 등록 문화재 기록화를 통한 가치 보존</t>
    <phoneticPr fontId="6" type="noConversion"/>
  </si>
  <si>
    <t>국비 교부 결정</t>
    <phoneticPr fontId="6" type="noConversion"/>
  </si>
  <si>
    <t>녹지 조성으로 도민의 휴식공간 제공 및 역사적 명승고적 영구 보전</t>
    <phoneticPr fontId="6" type="noConversion"/>
  </si>
  <si>
    <t>Ⅱ-384</t>
    <phoneticPr fontId="6" type="noConversion"/>
  </si>
  <si>
    <t>-</t>
    <phoneticPr fontId="6" type="noConversion"/>
  </si>
  <si>
    <t>공공기관 미술품 임차 전시 사업 확대</t>
    <phoneticPr fontId="6" type="noConversion"/>
  </si>
  <si>
    <t>지역예술인의 문화예술창작 활동의 기회 제공</t>
    <phoneticPr fontId="6" type="noConversion"/>
  </si>
  <si>
    <t>예술단체 사무실 임차료 지원</t>
    <phoneticPr fontId="6" type="noConversion"/>
  </si>
  <si>
    <t>시군 예술인의 안정적인 창작활동 지원</t>
    <phoneticPr fontId="6" type="noConversion"/>
  </si>
  <si>
    <t>장애예술인창작활동 및 협업사업 등 장애예술인 육성</t>
    <phoneticPr fontId="6" type="noConversion"/>
  </si>
  <si>
    <t>일제잔재 청산 관련 행사, 공연, 영상, 교육 등 콘텐츠 제작 및 개발 사업 공모</t>
    <phoneticPr fontId="6" type="noConversion"/>
  </si>
  <si>
    <t>다양한 매체(지면, 라디오, 배너)를 활용한 홍보로 도민 정보제공</t>
    <phoneticPr fontId="6" type="noConversion"/>
  </si>
  <si>
    <t>전통사찰과 문화유산을 보존, 지원함으로써 전통문화의 계승</t>
    <phoneticPr fontId="6" type="noConversion"/>
  </si>
  <si>
    <t>사찰음식의 전승 및 계승을 위한 사찰음식 체험관을 건립</t>
    <phoneticPr fontId="6" type="noConversion"/>
  </si>
  <si>
    <t>지역특색이 있는 차별화된 공공예술 공간조성</t>
    <phoneticPr fontId="6" type="noConversion"/>
  </si>
  <si>
    <r>
      <t>향교</t>
    </r>
    <r>
      <rPr>
        <sz val="11"/>
        <rFont val="돋움"/>
        <family val="3"/>
        <charset val="129"/>
      </rPr>
      <t>·</t>
    </r>
    <r>
      <rPr>
        <sz val="11"/>
        <rFont val="맑은 고딕"/>
        <family val="3"/>
        <charset val="129"/>
      </rPr>
      <t>서원 부대시설 개선사업(자체/지원)</t>
    </r>
    <phoneticPr fontId="6" type="noConversion"/>
  </si>
  <si>
    <t>향교서원의 활성화 지원 조례 개정으로 범위 및 지원 확대</t>
    <phoneticPr fontId="6" type="noConversion"/>
  </si>
  <si>
    <t>출판문화산업 생태계 조성, 도내 우수출판물 발굴 및 제작 지원</t>
    <phoneticPr fontId="6" type="noConversion"/>
  </si>
  <si>
    <t>우수선수 영입·관리, 선수단 인사․복무 및 봉급․제수당의 지급 등</t>
    <phoneticPr fontId="6" type="noConversion"/>
  </si>
  <si>
    <t>경기 진행비 및 운영요원비 현실화</t>
    <phoneticPr fontId="6" type="noConversion"/>
  </si>
  <si>
    <t xml:space="preserve">코로나19 방역 및 AI스포츠 중계 시스템 </t>
    <phoneticPr fontId="6" type="noConversion"/>
  </si>
  <si>
    <t>종목단체 5종목 운영지원, 3개 국제대회 지원</t>
    <phoneticPr fontId="6" type="noConversion"/>
  </si>
  <si>
    <t>생활체육대회, 시군클럽대항전 등</t>
    <phoneticPr fontId="6" type="noConversion"/>
  </si>
  <si>
    <t>스포츠 인권 전문인력 채용</t>
    <phoneticPr fontId="6" type="noConversion"/>
  </si>
  <si>
    <t>감독 및 코치수당 편성</t>
    <phoneticPr fontId="6" type="noConversion"/>
  </si>
  <si>
    <t>방재시설(소화, 방범) 설치, 방염·방충공사</t>
    <phoneticPr fontId="6" type="noConversion"/>
  </si>
  <si>
    <t>도 지정 무형문화재 보유자 및 전승교육사, 전수장학생 대상 전승지원금 지급</t>
    <phoneticPr fontId="6" type="noConversion"/>
  </si>
  <si>
    <t>경기도사편찬위원회 개최, 온라인 소식지 발간, 경기도사 편찬 업무보조 인건비 등</t>
    <phoneticPr fontId="6" type="noConversion"/>
  </si>
  <si>
    <t>도내 5개 시군 정조대왕 능행차 공동재현</t>
    <phoneticPr fontId="6" type="noConversion"/>
  </si>
  <si>
    <t>경기 뮤직플랫폼 조성 및 운영(자체/지원)</t>
    <phoneticPr fontId="6" type="noConversion"/>
  </si>
  <si>
    <t>예술동호회 활동 지원(자체/직접)</t>
    <phoneticPr fontId="6" type="noConversion"/>
  </si>
  <si>
    <t>경기도 무장애관광 중장기계획 수립 연구용역(자체/직접)</t>
    <phoneticPr fontId="6" type="noConversion"/>
  </si>
  <si>
    <t>해외 핵심여행사 및 유관기관 협력체계 구축(자체/직접)</t>
    <phoneticPr fontId="6" type="noConversion"/>
  </si>
  <si>
    <t>경기도 문화자치 활성화 사업(자체/지원)</t>
    <phoneticPr fontId="6" type="noConversion"/>
  </si>
  <si>
    <t>&lt;경기관광공사 출연금 32억원 증액 &gt;
글로벌 이벤트 개최 지원 8억원 증액
도내 관광업계 생태계 복원 및 관광활성화 20억원 증액
경기도 연계협력형 관광정책 지원사업 2억원 증액
경기관광 글로벌 마케팅 기반 강화 2억원 증액</t>
    <phoneticPr fontId="6" type="noConversion"/>
  </si>
  <si>
    <t>사무원 증원, 외부강사 과정 증설</t>
    <phoneticPr fontId="6" type="noConversion"/>
  </si>
  <si>
    <t>공공언어 감수 확대</t>
    <phoneticPr fontId="6" type="noConversion"/>
  </si>
  <si>
    <t xml:space="preserve">문화지구 내 노후 공공시설 정비를 통해 정체성 회복 </t>
    <phoneticPr fontId="6" type="noConversion"/>
  </si>
  <si>
    <t>문화자치 기반조성, 역량강화 및 활성화 시범사업 추진</t>
    <phoneticPr fontId="6" type="noConversion"/>
  </si>
  <si>
    <t>&lt;경기콘텐츠진흥원 출연금 25억6천5백만원 증액 &gt;
경기도형 콘텐츠 뉴딜 2억5천만원 증액
만화애니영화 콘텐츠산업 활성화 8억6천만원 증액
영화영상산업 육성 4억5천5백만원 증액
실감콘텐츠 문화기술 연구개발 2억원 증액
클러스터운영센터 활성화 4억원 증액
경기콘텐츠 거점기관 운영 4억원 증액</t>
    <phoneticPr fontId="6" type="noConversion"/>
  </si>
  <si>
    <t>인건비 1억원 감액, 업무추진비 등 3천9백만원 감액</t>
    <phoneticPr fontId="6" type="noConversion"/>
  </si>
  <si>
    <t>유아체육지도자 육성 지원 1억1천5백만원 증액, 
체육진흥공모 대상 확대 10억증액,
체육상 시상식 3천5백만원 감액, 
회원단체 평가 및 연수 8천만원 감액</t>
    <phoneticPr fontId="6" type="noConversion"/>
  </si>
  <si>
    <t>종목별 리그 활성화 지원(자체/직접)</t>
    <phoneticPr fontId="6" type="noConversion"/>
  </si>
  <si>
    <t>경기도 팀업캠퍼스 캠핑장 시설보강공사(자체/직접)-시설비</t>
    <phoneticPr fontId="6" type="noConversion"/>
  </si>
  <si>
    <t>경기도 팀업캠퍼스 캠핑장 시설보강공사(자체/직접)-시설부대비</t>
    <phoneticPr fontId="6" type="noConversion"/>
  </si>
  <si>
    <t>종목단체 대상 공모를 통한 경기도 리그 운영</t>
    <phoneticPr fontId="6" type="noConversion"/>
  </si>
  <si>
    <t>근대문화유산 가치에 대한 인식확산 및 공감대형성</t>
    <phoneticPr fontId="6" type="noConversion"/>
  </si>
  <si>
    <t>감리 방식 변경에 따른 감리비 추가편성 필요</t>
    <phoneticPr fontId="6" type="noConversion"/>
  </si>
  <si>
    <t>남한산성 성곽 내 녹지조성(자체/직접)</t>
    <phoneticPr fontId="6" type="noConversion"/>
  </si>
  <si>
    <t>경기도 무장애관광 5개년 기본계획 수립을 위한 연구용역</t>
    <phoneticPr fontId="6" type="noConversion"/>
  </si>
  <si>
    <t>해외 핵심여행사, 유관기관과의 협력체계 구축 및 상품개발</t>
    <phoneticPr fontId="6" type="noConversion"/>
  </si>
  <si>
    <t>관광 명소화 대상지 및 홍보마케팅 확대</t>
    <phoneticPr fontId="6" type="noConversion"/>
  </si>
  <si>
    <t xml:space="preserve">2022년 본예산 사업목록 (세출)  </t>
    <phoneticPr fontId="6" type="noConversion"/>
  </si>
  <si>
    <t>남한산성 성곽(봉암성 및 암문) 보수공사(국비/직접) -시설부대비</t>
    <phoneticPr fontId="6" type="noConversion"/>
  </si>
  <si>
    <t>&lt; 문화재단 출연금 10억원 증액 &gt;
문화예술 활동지원-생애 첫 예술활동 지원 2억 증액
문화예술교육 기반구축-문화다양성 촉진 3억 증액
 (다양성실태조사 용역비 4천만원, 문화탐방 등 2억6천만원)
문화예술교육기반구축-경기청소년 공연예술 지원 2억 증액
관람환경개선 2억 증액(전곡선사박물관)
지역문화자원 활성화-마을공동체 활성화 지원 1억 증액</t>
    <phoneticPr fontId="6" type="noConversion"/>
  </si>
  <si>
    <t>&lt;아트센터 출연금 13억9천7백만원 증액, 2억원 감액&gt;
아트센터 기획공연/전시사업 : 4억8천2백만원 증액
지역문화예술활성화사업 : 2억원 증액
아트센터 메타버스 구현 : 2억원 감액
시설비 및 부대비 : 7억1천5백만원 증액</t>
    <phoneticPr fontId="6" type="noConversion"/>
  </si>
  <si>
    <t>장애인 하계체전 파견비 지원 등</t>
    <phoneticPr fontId="6" type="noConversion"/>
  </si>
  <si>
    <t>장애인 국제종합대회 메달획득자 포상 지원 등</t>
    <phoneticPr fontId="6" type="noConversion"/>
  </si>
  <si>
    <t>Ⅰ-117</t>
    <phoneticPr fontId="6" type="noConversion"/>
  </si>
  <si>
    <t>도금고 예치금</t>
    <phoneticPr fontId="6" type="noConversion"/>
  </si>
  <si>
    <t>사업예산 증액에 따른 예치금 감액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</si>
</sst>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&quot;RM&quot;#,##0.00_);[Red]&quot;₩&quot;\!\(&quot;RM&quot;#,##0.00&quot;₩&quot;\!\)"/>
    <numFmt numFmtId="177" formatCode="&quot;?#,##0;\-&quot;&quot;?&quot;#,##0"/>
    <numFmt numFmtId="178" formatCode="&quot;?#,##0.00;\-&quot;&quot;?&quot;#,##0.00"/>
    <numFmt numFmtId="179" formatCode="#,##0.00&quot;₩&quot;\!\ &quot;F&quot;;[Red]&quot;₩&quot;\!\-#,##0.00&quot;₩&quot;\!\ &quot;F&quot;"/>
    <numFmt numFmtId="180" formatCode="#,##0_ ;[Red]&quot;△&quot;#,##0\ "/>
    <numFmt numFmtId="181" formatCode="#,##0_ ;[Red]\-#,##0\ "/>
    <numFmt numFmtId="182" formatCode="#,##0;[Red]\▲#,##0"/>
    <numFmt numFmtId="183" formatCode="#,##0_);[Red]\(#,##0\)"/>
    <numFmt numFmtId="184" formatCode="#,##0_ "/>
    <numFmt numFmtId="185" formatCode="0_);[Red]\(0\)"/>
  </numFmts>
  <fonts count="8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굴림체"/>
      <family val="3"/>
      <charset val="129"/>
    </font>
    <font>
      <b/>
      <sz val="13"/>
      <color indexed="12"/>
      <name val="굴림체"/>
      <family val="3"/>
      <charset val="129"/>
    </font>
    <font>
      <b/>
      <sz val="1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¹UAAA¼"/>
      <family val="3"/>
    </font>
    <font>
      <sz val="11"/>
      <name val="돋움"/>
      <family val="3"/>
      <charset val="129"/>
    </font>
    <font>
      <b/>
      <sz val="16"/>
      <color indexed="12"/>
      <name val="굴림체"/>
      <family val="3"/>
      <charset val="129"/>
    </font>
    <font>
      <sz val="8"/>
      <color theme="1"/>
      <name val="맑은 고딕"/>
      <family val="3"/>
      <charset val="129"/>
    </font>
    <font>
      <b/>
      <sz val="9"/>
      <color theme="1"/>
      <name val="굴림체"/>
      <family val="3"/>
      <charset val="129"/>
    </font>
    <font>
      <sz val="9"/>
      <name val="돋움"/>
      <family val="3"/>
      <charset val="129"/>
    </font>
    <font>
      <sz val="11"/>
      <color rgb="FF006100"/>
      <name val="맑은 고딕"/>
      <family val="2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11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color indexed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8"/>
      <color theme="1"/>
      <name val="굴림체"/>
      <family val="3"/>
      <charset val="129"/>
    </font>
    <font>
      <b/>
      <sz val="8"/>
      <name val="굴림체"/>
      <family val="3"/>
      <charset val="129"/>
    </font>
    <font>
      <sz val="10"/>
      <color rgb="FF000000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trike/>
      <sz val="11"/>
      <color rgb="FF0070C0"/>
      <name val="맑은 고딕"/>
      <family val="3"/>
      <charset val="129"/>
    </font>
    <font>
      <strike/>
      <sz val="11"/>
      <color theme="1"/>
      <name val="맑은 고딕"/>
      <family val="3"/>
      <charset val="129"/>
    </font>
    <font>
      <b/>
      <sz val="10"/>
      <color theme="2" tint="-0.249977111117893"/>
      <name val="맑은 고딕"/>
      <family val="3"/>
      <charset val="129"/>
      <scheme val="major"/>
    </font>
    <font>
      <sz val="10"/>
      <color theme="2" tint="-0.24997711111789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trike/>
      <sz val="1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9CC3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5" fillId="0" borderId="0" applyFont="0" applyFill="0" applyBorder="0" applyAlignment="0" applyProtection="0"/>
    <xf numFmtId="38" fontId="31" fillId="16" borderId="0" applyNumberFormat="0" applyBorder="0" applyAlignment="0" applyProtection="0"/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31" fillId="17" borderId="3" applyNumberFormat="0" applyBorder="0" applyAlignment="0" applyProtection="0"/>
    <xf numFmtId="176" fontId="5" fillId="0" borderId="0"/>
    <xf numFmtId="0" fontId="33" fillId="0" borderId="0"/>
    <xf numFmtId="10" fontId="33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0"/>
    <xf numFmtId="0" fontId="17" fillId="0" borderId="0" applyNumberFormat="0" applyFill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179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7" fillId="0" borderId="0">
      <alignment vertical="center"/>
    </xf>
    <xf numFmtId="0" fontId="5" fillId="0" borderId="0"/>
    <xf numFmtId="0" fontId="35" fillId="0" borderId="0"/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ont="0" applyFill="0" applyBorder="0" applyAlignment="0" applyProtection="0"/>
    <xf numFmtId="41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" fillId="0" borderId="0">
      <alignment vertical="center"/>
    </xf>
    <xf numFmtId="0" fontId="40" fillId="3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3" fillId="0" borderId="0"/>
    <xf numFmtId="41" fontId="1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/>
    </xf>
    <xf numFmtId="3" fontId="39" fillId="27" borderId="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/>
    </xf>
    <xf numFmtId="41" fontId="43" fillId="0" borderId="3" xfId="49" applyFont="1" applyFill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45" fillId="0" borderId="3" xfId="83" applyNumberFormat="1" applyFont="1" applyFill="1" applyBorder="1" applyAlignment="1" applyProtection="1">
      <alignment horizontal="center" vertical="center" shrinkToFit="1"/>
      <protection locked="0"/>
    </xf>
    <xf numFmtId="180" fontId="42" fillId="28" borderId="3" xfId="0" applyNumberFormat="1" applyFont="1" applyFill="1" applyBorder="1" applyAlignment="1">
      <alignment horizontal="right" vertical="center" shrinkToFit="1"/>
    </xf>
    <xf numFmtId="10" fontId="45" fillId="32" borderId="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/>
    <xf numFmtId="0" fontId="50" fillId="29" borderId="20" xfId="83" applyNumberFormat="1" applyFont="1" applyFill="1" applyBorder="1" applyAlignment="1" applyProtection="1">
      <alignment vertical="center" shrinkToFit="1"/>
      <protection locked="0"/>
    </xf>
    <xf numFmtId="0" fontId="50" fillId="29" borderId="21" xfId="83" applyNumberFormat="1" applyFont="1" applyFill="1" applyBorder="1" applyAlignment="1" applyProtection="1">
      <alignment horizontal="center" vertical="center" shrinkToFit="1"/>
      <protection locked="0"/>
    </xf>
    <xf numFmtId="41" fontId="50" fillId="29" borderId="22" xfId="90" applyFont="1" applyFill="1" applyBorder="1" applyAlignment="1" applyProtection="1">
      <alignment vertical="center" shrinkToFit="1"/>
      <protection locked="0"/>
    </xf>
    <xf numFmtId="181" fontId="50" fillId="29" borderId="19" xfId="83" applyNumberFormat="1" applyFont="1" applyFill="1" applyBorder="1" applyAlignment="1" applyProtection="1">
      <alignment vertical="center" shrinkToFit="1"/>
      <protection locked="0"/>
    </xf>
    <xf numFmtId="180" fontId="41" fillId="28" borderId="21" xfId="0" applyNumberFormat="1" applyFont="1" applyFill="1" applyBorder="1" applyAlignment="1">
      <alignment horizontal="right" vertical="center" shrinkToFit="1"/>
    </xf>
    <xf numFmtId="10" fontId="46" fillId="32" borderId="21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21" xfId="49" applyFont="1" applyFill="1" applyBorder="1" applyAlignment="1">
      <alignment horizontal="right" vertical="center" shrinkToFit="1"/>
    </xf>
    <xf numFmtId="3" fontId="39" fillId="27" borderId="2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5" fillId="0" borderId="3" xfId="83" applyNumberFormat="1" applyFont="1" applyFill="1" applyBorder="1" applyAlignment="1" applyProtection="1">
      <alignment vertical="center" shrinkToFit="1"/>
      <protection locked="0"/>
    </xf>
    <xf numFmtId="181" fontId="45" fillId="29" borderId="14" xfId="83" applyNumberFormat="1" applyFont="1" applyFill="1" applyBorder="1" applyAlignment="1" applyProtection="1">
      <alignment vertical="center" shrinkToFit="1"/>
      <protection locked="0"/>
    </xf>
    <xf numFmtId="181" fontId="44" fillId="29" borderId="14" xfId="83" applyNumberFormat="1" applyFont="1" applyFill="1" applyBorder="1" applyAlignment="1" applyProtection="1">
      <alignment vertical="center" shrinkToFit="1"/>
      <protection locked="0"/>
    </xf>
    <xf numFmtId="181" fontId="47" fillId="29" borderId="14" xfId="83" applyNumberFormat="1" applyFont="1" applyFill="1" applyBorder="1" applyAlignment="1" applyProtection="1">
      <alignment vertical="center" shrinkToFit="1"/>
      <protection locked="0"/>
    </xf>
    <xf numFmtId="41" fontId="45" fillId="29" borderId="17" xfId="90" applyFont="1" applyFill="1" applyBorder="1" applyAlignment="1" applyProtection="1">
      <alignment vertical="center" shrinkToFit="1"/>
      <protection locked="0"/>
    </xf>
    <xf numFmtId="41" fontId="45" fillId="29" borderId="18" xfId="90" applyFont="1" applyFill="1" applyBorder="1" applyAlignment="1" applyProtection="1">
      <alignment vertical="center" shrinkToFit="1"/>
      <protection locked="0"/>
    </xf>
    <xf numFmtId="0" fontId="53" fillId="0" borderId="3" xfId="0" applyFont="1" applyBorder="1"/>
    <xf numFmtId="0" fontId="54" fillId="28" borderId="3" xfId="60" applyFont="1" applyFill="1" applyBorder="1" applyAlignment="1">
      <alignment horizontal="center" vertical="center" shrinkToFit="1"/>
    </xf>
    <xf numFmtId="180" fontId="55" fillId="28" borderId="17" xfId="0" applyNumberFormat="1" applyFont="1" applyFill="1" applyBorder="1" applyAlignment="1">
      <alignment horizontal="right" vertical="center" shrinkToFit="1"/>
    </xf>
    <xf numFmtId="180" fontId="55" fillId="28" borderId="14" xfId="0" applyNumberFormat="1" applyFont="1" applyFill="1" applyBorder="1" applyAlignment="1">
      <alignment horizontal="right" vertical="center" shrinkToFit="1"/>
    </xf>
    <xf numFmtId="180" fontId="55" fillId="28" borderId="3" xfId="0" applyNumberFormat="1" applyFont="1" applyFill="1" applyBorder="1" applyAlignment="1">
      <alignment horizontal="right" vertical="center" shrinkToFit="1"/>
    </xf>
    <xf numFmtId="10" fontId="56" fillId="32" borderId="3" xfId="0" applyNumberFormat="1" applyFont="1" applyFill="1" applyBorder="1" applyAlignment="1" applyProtection="1">
      <alignment horizontal="right" vertical="center" shrinkToFit="1"/>
      <protection locked="0"/>
    </xf>
    <xf numFmtId="41" fontId="55" fillId="28" borderId="3" xfId="0" applyNumberFormat="1" applyFont="1" applyFill="1" applyBorder="1" applyAlignment="1">
      <alignment horizontal="center" vertical="center" shrinkToFit="1"/>
    </xf>
    <xf numFmtId="0" fontId="54" fillId="30" borderId="3" xfId="60" applyFont="1" applyFill="1" applyBorder="1" applyAlignment="1">
      <alignment horizontal="center" vertical="center" shrinkToFit="1"/>
    </xf>
    <xf numFmtId="41" fontId="54" fillId="30" borderId="15" xfId="60" applyNumberFormat="1" applyFont="1" applyFill="1" applyBorder="1" applyAlignment="1">
      <alignment horizontal="center" vertical="center" shrinkToFit="1"/>
    </xf>
    <xf numFmtId="41" fontId="54" fillId="30" borderId="17" xfId="60" applyNumberFormat="1" applyFont="1" applyFill="1" applyBorder="1" applyAlignment="1">
      <alignment horizontal="center" vertical="center" shrinkToFit="1"/>
    </xf>
    <xf numFmtId="41" fontId="54" fillId="30" borderId="14" xfId="60" applyNumberFormat="1" applyFont="1" applyFill="1" applyBorder="1" applyAlignment="1">
      <alignment horizontal="center" vertical="center" shrinkToFit="1"/>
    </xf>
    <xf numFmtId="41" fontId="54" fillId="30" borderId="3" xfId="60" applyNumberFormat="1" applyFont="1" applyFill="1" applyBorder="1" applyAlignment="1">
      <alignment horizontal="center" vertical="center" shrinkToFit="1"/>
    </xf>
    <xf numFmtId="10" fontId="56" fillId="30" borderId="3" xfId="0" applyNumberFormat="1" applyFont="1" applyFill="1" applyBorder="1" applyAlignment="1" applyProtection="1">
      <alignment horizontal="right" vertical="center" shrinkToFit="1"/>
      <protection locked="0"/>
    </xf>
    <xf numFmtId="0" fontId="55" fillId="30" borderId="3" xfId="60" applyFont="1" applyFill="1" applyBorder="1" applyAlignment="1">
      <alignment horizontal="left" vertical="center" shrinkToFit="1"/>
    </xf>
    <xf numFmtId="0" fontId="53" fillId="0" borderId="3" xfId="0" applyFont="1" applyBorder="1" applyAlignment="1">
      <alignment horizontal="center" vertical="center"/>
    </xf>
    <xf numFmtId="0" fontId="57" fillId="0" borderId="3" xfId="83" applyNumberFormat="1" applyFont="1" applyFill="1" applyBorder="1" applyAlignment="1" applyProtection="1">
      <alignment horizontal="center" vertical="center" shrinkToFit="1"/>
      <protection locked="0"/>
    </xf>
    <xf numFmtId="183" fontId="57" fillId="29" borderId="17" xfId="83" applyNumberFormat="1" applyFont="1" applyFill="1" applyBorder="1" applyAlignment="1" applyProtection="1">
      <alignment vertical="center" shrinkToFit="1"/>
      <protection locked="0"/>
    </xf>
    <xf numFmtId="183" fontId="57" fillId="29" borderId="14" xfId="83" applyNumberFormat="1" applyFont="1" applyFill="1" applyBorder="1" applyAlignment="1" applyProtection="1">
      <alignment vertical="center" shrinkToFit="1"/>
      <protection locked="0"/>
    </xf>
    <xf numFmtId="180" fontId="53" fillId="28" borderId="3" xfId="0" applyNumberFormat="1" applyFont="1" applyFill="1" applyBorder="1" applyAlignment="1">
      <alignment horizontal="right" vertical="center" shrinkToFit="1"/>
    </xf>
    <xf numFmtId="10" fontId="57" fillId="32" borderId="3" xfId="0" applyNumberFormat="1" applyFont="1" applyFill="1" applyBorder="1" applyAlignment="1" applyProtection="1">
      <alignment horizontal="right" vertical="center" shrinkToFit="1"/>
      <protection locked="0"/>
    </xf>
    <xf numFmtId="41" fontId="58" fillId="0" borderId="3" xfId="49" applyFont="1" applyFill="1" applyBorder="1" applyAlignment="1">
      <alignment horizontal="right" vertical="center" shrinkToFit="1"/>
    </xf>
    <xf numFmtId="41" fontId="53" fillId="0" borderId="3" xfId="49" applyFont="1" applyFill="1" applyBorder="1" applyAlignment="1">
      <alignment horizontal="right" vertical="center" shrinkToFit="1"/>
    </xf>
    <xf numFmtId="3" fontId="53" fillId="27" borderId="3" xfId="0" applyNumberFormat="1" applyFont="1" applyFill="1" applyBorder="1" applyAlignment="1">
      <alignment horizontal="left" vertical="center" wrapText="1"/>
    </xf>
    <xf numFmtId="183" fontId="53" fillId="29" borderId="14" xfId="83" applyNumberFormat="1" applyFont="1" applyFill="1" applyBorder="1" applyAlignment="1" applyProtection="1">
      <alignment vertical="center" shrinkToFit="1"/>
      <protection locked="0"/>
    </xf>
    <xf numFmtId="0" fontId="53" fillId="0" borderId="3" xfId="0" applyFont="1" applyBorder="1" applyAlignment="1">
      <alignment horizontal="center"/>
    </xf>
    <xf numFmtId="0" fontId="53" fillId="0" borderId="3" xfId="0" applyFont="1" applyBorder="1" applyAlignment="1" applyProtection="1">
      <alignment horizontal="center" vertical="center" shrinkToFit="1"/>
      <protection locked="0"/>
    </xf>
    <xf numFmtId="181" fontId="53" fillId="29" borderId="17" xfId="0" applyNumberFormat="1" applyFont="1" applyFill="1" applyBorder="1" applyAlignment="1" applyProtection="1">
      <alignment vertical="center" shrinkToFit="1"/>
      <protection locked="0"/>
    </xf>
    <xf numFmtId="181" fontId="53" fillId="29" borderId="14" xfId="0" applyNumberFormat="1" applyFont="1" applyFill="1" applyBorder="1" applyAlignment="1" applyProtection="1">
      <alignment vertical="center" shrinkToFit="1"/>
      <protection locked="0"/>
    </xf>
    <xf numFmtId="0" fontId="58" fillId="0" borderId="3" xfId="83" applyNumberFormat="1" applyFont="1" applyFill="1" applyBorder="1" applyAlignment="1" applyProtection="1">
      <alignment horizontal="center" vertical="center" shrinkToFit="1"/>
      <protection locked="0"/>
    </xf>
    <xf numFmtId="184" fontId="58" fillId="29" borderId="17" xfId="83" applyNumberFormat="1" applyFont="1" applyFill="1" applyBorder="1" applyAlignment="1" applyProtection="1">
      <alignment vertical="center" shrinkToFit="1"/>
      <protection locked="0"/>
    </xf>
    <xf numFmtId="181" fontId="57" fillId="29" borderId="14" xfId="83" applyNumberFormat="1" applyFont="1" applyFill="1" applyBorder="1" applyAlignment="1" applyProtection="1">
      <alignment vertical="center" shrinkToFit="1"/>
      <protection locked="0"/>
    </xf>
    <xf numFmtId="181" fontId="53" fillId="29" borderId="14" xfId="83" applyNumberFormat="1" applyFont="1" applyFill="1" applyBorder="1" applyAlignment="1" applyProtection="1">
      <alignment vertical="center" shrinkToFit="1"/>
      <protection locked="0"/>
    </xf>
    <xf numFmtId="181" fontId="58" fillId="29" borderId="14" xfId="83" applyNumberFormat="1" applyFont="1" applyFill="1" applyBorder="1" applyAlignment="1" applyProtection="1">
      <alignment vertical="center" shrinkToFit="1"/>
      <protection locked="0"/>
    </xf>
    <xf numFmtId="181" fontId="58" fillId="29" borderId="17" xfId="83" applyNumberFormat="1" applyFont="1" applyFill="1" applyBorder="1" applyAlignment="1" applyProtection="1">
      <alignment vertical="center" shrinkToFit="1"/>
      <protection locked="0"/>
    </xf>
    <xf numFmtId="181" fontId="58" fillId="29" borderId="17" xfId="90" applyNumberFormat="1" applyFont="1" applyFill="1" applyBorder="1" applyAlignment="1" applyProtection="1">
      <alignment vertical="center" shrinkToFit="1"/>
      <protection locked="0"/>
    </xf>
    <xf numFmtId="41" fontId="58" fillId="29" borderId="17" xfId="90" applyFont="1" applyFill="1" applyBorder="1" applyAlignment="1" applyProtection="1">
      <alignment horizontal="right" vertical="center" shrinkToFit="1"/>
      <protection locked="0"/>
    </xf>
    <xf numFmtId="184" fontId="58" fillId="29" borderId="14" xfId="83" applyNumberFormat="1" applyFont="1" applyFill="1" applyBorder="1" applyAlignment="1" applyProtection="1">
      <alignment vertical="center"/>
      <protection hidden="1"/>
    </xf>
    <xf numFmtId="41" fontId="58" fillId="29" borderId="17" xfId="90" applyFont="1" applyFill="1" applyBorder="1" applyAlignment="1" applyProtection="1">
      <alignment vertical="center" shrinkToFit="1"/>
      <protection locked="0"/>
    </xf>
    <xf numFmtId="182" fontId="58" fillId="29" borderId="14" xfId="83" applyNumberFormat="1" applyFont="1" applyFill="1" applyBorder="1" applyAlignment="1" applyProtection="1">
      <alignment horizontal="right" vertical="center" shrinkToFit="1"/>
      <protection locked="0"/>
    </xf>
    <xf numFmtId="41" fontId="53" fillId="29" borderId="17" xfId="90" applyFont="1" applyFill="1" applyBorder="1" applyAlignment="1" applyProtection="1">
      <alignment vertical="center" shrinkToFit="1"/>
      <protection locked="0"/>
    </xf>
    <xf numFmtId="41" fontId="57" fillId="29" borderId="17" xfId="90" applyFont="1" applyFill="1" applyBorder="1" applyAlignment="1" applyProtection="1">
      <alignment vertical="center" shrinkToFit="1"/>
      <protection locked="0"/>
    </xf>
    <xf numFmtId="0" fontId="52" fillId="26" borderId="3" xfId="0" applyFont="1" applyFill="1" applyBorder="1" applyAlignment="1">
      <alignment horizontal="center" vertical="center" wrapText="1"/>
    </xf>
    <xf numFmtId="0" fontId="52" fillId="26" borderId="3" xfId="0" applyFont="1" applyFill="1" applyBorder="1" applyAlignment="1">
      <alignment horizontal="center" vertical="center"/>
    </xf>
    <xf numFmtId="0" fontId="51" fillId="26" borderId="3" xfId="0" applyFont="1" applyFill="1" applyBorder="1" applyAlignment="1">
      <alignment horizontal="center" vertical="center"/>
    </xf>
    <xf numFmtId="0" fontId="52" fillId="33" borderId="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shrinkToFit="1"/>
    </xf>
    <xf numFmtId="0" fontId="52" fillId="33" borderId="3" xfId="0" applyFont="1" applyFill="1" applyBorder="1" applyAlignment="1">
      <alignment horizontal="center" vertical="center"/>
    </xf>
    <xf numFmtId="0" fontId="51" fillId="33" borderId="3" xfId="0" applyFont="1" applyFill="1" applyBorder="1" applyAlignment="1">
      <alignment horizontal="center" vertical="center"/>
    </xf>
    <xf numFmtId="180" fontId="55" fillId="34" borderId="3" xfId="0" applyNumberFormat="1" applyFont="1" applyFill="1" applyBorder="1" applyAlignment="1">
      <alignment horizontal="right" vertical="center" shrinkToFit="1"/>
    </xf>
    <xf numFmtId="0" fontId="52" fillId="26" borderId="3" xfId="0" applyFont="1" applyFill="1" applyBorder="1" applyAlignment="1">
      <alignment horizontal="center" vertical="center"/>
    </xf>
    <xf numFmtId="3" fontId="53" fillId="0" borderId="3" xfId="0" applyNumberFormat="1" applyFont="1" applyBorder="1" applyAlignment="1" applyProtection="1">
      <alignment vertical="center"/>
      <protection locked="0"/>
    </xf>
    <xf numFmtId="3" fontId="58" fillId="0" borderId="3" xfId="0" applyNumberFormat="1" applyFont="1" applyBorder="1" applyAlignment="1" applyProtection="1">
      <alignment vertical="center"/>
      <protection locked="0"/>
    </xf>
    <xf numFmtId="0" fontId="60" fillId="0" borderId="3" xfId="0" applyFont="1" applyBorder="1" applyAlignment="1" applyProtection="1">
      <alignment vertical="center" shrinkToFit="1"/>
      <protection locked="0"/>
    </xf>
    <xf numFmtId="182" fontId="59" fillId="0" borderId="3" xfId="92" applyNumberFormat="1" applyFont="1" applyBorder="1" applyAlignment="1" applyProtection="1">
      <alignment horizontal="left" vertical="center" wrapText="1"/>
      <protection locked="0"/>
    </xf>
    <xf numFmtId="3" fontId="59" fillId="0" borderId="3" xfId="0" applyNumberFormat="1" applyFont="1" applyBorder="1" applyAlignment="1" applyProtection="1">
      <alignment vertical="center"/>
      <protection locked="0"/>
    </xf>
    <xf numFmtId="0" fontId="59" fillId="0" borderId="3" xfId="0" applyFont="1" applyBorder="1" applyAlignment="1" applyProtection="1">
      <alignment vertical="center" shrinkToFit="1"/>
      <protection locked="0"/>
    </xf>
    <xf numFmtId="183" fontId="52" fillId="26" borderId="3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83" fontId="52" fillId="26" borderId="16" xfId="0" applyNumberFormat="1" applyFont="1" applyFill="1" applyBorder="1" applyAlignment="1">
      <alignment horizontal="right" vertical="center" shrinkToFit="1"/>
    </xf>
    <xf numFmtId="183" fontId="52" fillId="26" borderId="14" xfId="0" applyNumberFormat="1" applyFont="1" applyFill="1" applyBorder="1" applyAlignment="1">
      <alignment horizontal="right" vertical="center" shrinkToFit="1"/>
    </xf>
    <xf numFmtId="183" fontId="52" fillId="26" borderId="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3" fontId="62" fillId="0" borderId="0" xfId="0" applyNumberFormat="1" applyFont="1" applyAlignment="1">
      <alignment horizontal="right" vertical="center"/>
    </xf>
    <xf numFmtId="0" fontId="59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59" fillId="0" borderId="0" xfId="0" applyFont="1"/>
    <xf numFmtId="183" fontId="61" fillId="0" borderId="0" xfId="0" applyNumberFormat="1" applyFont="1" applyAlignment="1">
      <alignment horizontal="right" vertical="center"/>
    </xf>
    <xf numFmtId="183" fontId="66" fillId="0" borderId="0" xfId="0" applyNumberFormat="1" applyFont="1" applyAlignment="1">
      <alignment horizontal="right" vertical="center"/>
    </xf>
    <xf numFmtId="183" fontId="51" fillId="26" borderId="3" xfId="0" applyNumberFormat="1" applyFont="1" applyFill="1" applyBorder="1" applyAlignment="1">
      <alignment horizontal="right" vertical="center" shrinkToFit="1"/>
    </xf>
    <xf numFmtId="183" fontId="61" fillId="0" borderId="0" xfId="0" applyNumberFormat="1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83" fontId="67" fillId="0" borderId="0" xfId="0" applyNumberFormat="1" applyFont="1" applyAlignment="1">
      <alignment horizontal="right" vertical="center"/>
    </xf>
    <xf numFmtId="0" fontId="0" fillId="0" borderId="0" xfId="0" applyAlignment="1"/>
    <xf numFmtId="41" fontId="54" fillId="30" borderId="17" xfId="60" applyNumberFormat="1" applyFont="1" applyFill="1" applyBorder="1" applyAlignment="1">
      <alignment vertical="center" shrinkToFit="1"/>
    </xf>
    <xf numFmtId="41" fontId="54" fillId="30" borderId="14" xfId="6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180" fontId="55" fillId="28" borderId="15" xfId="0" applyNumberFormat="1" applyFont="1" applyFill="1" applyBorder="1" applyAlignment="1">
      <alignment vertical="center" shrinkToFit="1"/>
    </xf>
    <xf numFmtId="41" fontId="54" fillId="30" borderId="15" xfId="60" applyNumberFormat="1" applyFont="1" applyFill="1" applyBorder="1" applyAlignment="1">
      <alignment vertical="center" shrinkToFit="1"/>
    </xf>
    <xf numFmtId="41" fontId="53" fillId="0" borderId="15" xfId="49" applyFont="1" applyFill="1" applyBorder="1" applyAlignment="1">
      <alignment vertical="center" shrinkToFit="1"/>
    </xf>
    <xf numFmtId="41" fontId="42" fillId="0" borderId="15" xfId="49" applyFont="1" applyFill="1" applyBorder="1" applyAlignment="1">
      <alignment vertical="center" shrinkToFit="1"/>
    </xf>
    <xf numFmtId="41" fontId="42" fillId="0" borderId="20" xfId="49" applyFont="1" applyFill="1" applyBorder="1" applyAlignment="1">
      <alignment vertical="center" shrinkToFit="1"/>
    </xf>
    <xf numFmtId="41" fontId="53" fillId="0" borderId="15" xfId="49" applyFont="1" applyFill="1" applyBorder="1" applyAlignment="1">
      <alignment horizontal="center" vertical="center" shrinkToFit="1"/>
    </xf>
    <xf numFmtId="180" fontId="53" fillId="28" borderId="24" xfId="0" applyNumberFormat="1" applyFont="1" applyFill="1" applyBorder="1" applyAlignment="1">
      <alignment horizontal="right" vertical="center" shrinkToFit="1"/>
    </xf>
    <xf numFmtId="0" fontId="53" fillId="0" borderId="24" xfId="0" applyFont="1" applyBorder="1" applyAlignment="1">
      <alignment horizontal="center" vertical="center"/>
    </xf>
    <xf numFmtId="3" fontId="53" fillId="27" borderId="24" xfId="0" applyNumberFormat="1" applyFont="1" applyFill="1" applyBorder="1" applyAlignment="1">
      <alignment horizontal="left" vertical="center" wrapText="1"/>
    </xf>
    <xf numFmtId="182" fontId="59" fillId="0" borderId="24" xfId="92" applyNumberFormat="1" applyFont="1" applyBorder="1" applyAlignment="1" applyProtection="1">
      <alignment horizontal="left" vertical="center" wrapText="1"/>
      <protection locked="0"/>
    </xf>
    <xf numFmtId="0" fontId="58" fillId="0" borderId="24" xfId="83" applyNumberFormat="1" applyFont="1" applyFill="1" applyBorder="1" applyAlignment="1" applyProtection="1">
      <alignment horizontal="center" vertical="center" shrinkToFit="1"/>
      <protection locked="0"/>
    </xf>
    <xf numFmtId="41" fontId="53" fillId="0" borderId="28" xfId="49" applyFont="1" applyFill="1" applyBorder="1" applyAlignment="1">
      <alignment horizontal="center" vertical="center" shrinkToFit="1"/>
    </xf>
    <xf numFmtId="10" fontId="57" fillId="32" borderId="24" xfId="0" applyNumberFormat="1" applyFont="1" applyFill="1" applyBorder="1" applyAlignment="1" applyProtection="1">
      <alignment horizontal="right" vertical="center" shrinkToFit="1"/>
      <protection locked="0"/>
    </xf>
    <xf numFmtId="41" fontId="58" fillId="0" borderId="24" xfId="49" applyFont="1" applyFill="1" applyBorder="1" applyAlignment="1">
      <alignment horizontal="right" vertical="center" shrinkToFit="1"/>
    </xf>
    <xf numFmtId="41" fontId="0" fillId="0" borderId="0" xfId="0" applyNumberFormat="1"/>
    <xf numFmtId="181" fontId="58" fillId="29" borderId="29" xfId="83" applyNumberFormat="1" applyFont="1" applyFill="1" applyBorder="1" applyAlignment="1" applyProtection="1">
      <alignment vertical="center" shrinkToFit="1"/>
      <protection locked="0"/>
    </xf>
    <xf numFmtId="3" fontId="53" fillId="37" borderId="24" xfId="0" applyNumberFormat="1" applyFont="1" applyFill="1" applyBorder="1" applyAlignment="1" applyProtection="1">
      <alignment vertical="center"/>
      <protection locked="0"/>
    </xf>
    <xf numFmtId="0" fontId="68" fillId="37" borderId="24" xfId="0" applyFont="1" applyFill="1" applyBorder="1" applyAlignment="1">
      <alignment horizontal="left" vertical="center"/>
    </xf>
    <xf numFmtId="180" fontId="0" fillId="0" borderId="0" xfId="0" applyNumberFormat="1"/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3" xfId="0" applyFont="1" applyBorder="1" applyAlignment="1">
      <alignment horizontal="center"/>
    </xf>
    <xf numFmtId="0" fontId="71" fillId="28" borderId="3" xfId="60" applyFont="1" applyFill="1" applyBorder="1" applyAlignment="1">
      <alignment horizontal="center" vertical="center" shrinkToFit="1"/>
    </xf>
    <xf numFmtId="180" fontId="72" fillId="28" borderId="15" xfId="0" applyNumberFormat="1" applyFont="1" applyFill="1" applyBorder="1" applyAlignment="1">
      <alignment horizontal="center" vertical="center" shrinkToFit="1"/>
    </xf>
    <xf numFmtId="183" fontId="73" fillId="28" borderId="17" xfId="0" applyNumberFormat="1" applyFont="1" applyFill="1" applyBorder="1" applyAlignment="1">
      <alignment horizontal="right" vertical="center" shrinkToFit="1"/>
    </xf>
    <xf numFmtId="183" fontId="73" fillId="28" borderId="30" xfId="0" applyNumberFormat="1" applyFont="1" applyFill="1" applyBorder="1" applyAlignment="1">
      <alignment horizontal="right" vertical="center" shrinkToFit="1"/>
    </xf>
    <xf numFmtId="183" fontId="73" fillId="28" borderId="27" xfId="0" applyNumberFormat="1" applyFont="1" applyFill="1" applyBorder="1" applyAlignment="1">
      <alignment horizontal="right" vertical="center" shrinkToFit="1"/>
    </xf>
    <xf numFmtId="183" fontId="74" fillId="28" borderId="27" xfId="0" applyNumberFormat="1" applyFont="1" applyFill="1" applyBorder="1" applyAlignment="1">
      <alignment horizontal="right" vertical="center" shrinkToFit="1"/>
    </xf>
    <xf numFmtId="10" fontId="75" fillId="32" borderId="31" xfId="0" applyNumberFormat="1" applyFont="1" applyFill="1" applyBorder="1" applyAlignment="1" applyProtection="1">
      <alignment horizontal="right" vertical="center" shrinkToFit="1"/>
      <protection locked="0"/>
    </xf>
    <xf numFmtId="41" fontId="73" fillId="28" borderId="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71" fillId="30" borderId="3" xfId="60" applyFont="1" applyFill="1" applyBorder="1" applyAlignment="1">
      <alignment horizontal="center" vertical="center" shrinkToFit="1"/>
    </xf>
    <xf numFmtId="41" fontId="71" fillId="30" borderId="15" xfId="60" applyNumberFormat="1" applyFont="1" applyFill="1" applyBorder="1" applyAlignment="1">
      <alignment horizontal="center" vertical="center" shrinkToFit="1"/>
    </xf>
    <xf numFmtId="183" fontId="74" fillId="30" borderId="17" xfId="60" applyNumberFormat="1" applyFont="1" applyFill="1" applyBorder="1" applyAlignment="1">
      <alignment horizontal="right" vertical="center" shrinkToFit="1"/>
    </xf>
    <xf numFmtId="183" fontId="74" fillId="30" borderId="30" xfId="60" applyNumberFormat="1" applyFont="1" applyFill="1" applyBorder="1" applyAlignment="1">
      <alignment horizontal="right" vertical="center" shrinkToFit="1"/>
    </xf>
    <xf numFmtId="183" fontId="74" fillId="30" borderId="27" xfId="60" applyNumberFormat="1" applyFont="1" applyFill="1" applyBorder="1" applyAlignment="1">
      <alignment horizontal="right" vertical="center" shrinkToFit="1"/>
    </xf>
    <xf numFmtId="10" fontId="75" fillId="30" borderId="31" xfId="0" applyNumberFormat="1" applyFont="1" applyFill="1" applyBorder="1" applyAlignment="1" applyProtection="1">
      <alignment horizontal="right" vertical="center" shrinkToFit="1"/>
      <protection locked="0"/>
    </xf>
    <xf numFmtId="41" fontId="74" fillId="30" borderId="27" xfId="60" applyNumberFormat="1" applyFont="1" applyFill="1" applyBorder="1" applyAlignment="1">
      <alignment horizontal="center" vertical="center" shrinkToFit="1"/>
    </xf>
    <xf numFmtId="41" fontId="74" fillId="30" borderId="29" xfId="60" applyNumberFormat="1" applyFont="1" applyFill="1" applyBorder="1" applyAlignment="1">
      <alignment horizontal="center" vertical="center" shrinkToFit="1"/>
    </xf>
    <xf numFmtId="0" fontId="73" fillId="30" borderId="3" xfId="60" applyFont="1" applyFill="1" applyBorder="1" applyAlignment="1">
      <alignment horizontal="left" vertical="center" shrinkToFit="1"/>
    </xf>
    <xf numFmtId="0" fontId="70" fillId="0" borderId="3" xfId="0" applyFont="1" applyBorder="1" applyAlignment="1">
      <alignment horizontal="center" vertical="center"/>
    </xf>
    <xf numFmtId="0" fontId="76" fillId="0" borderId="23" xfId="83" applyFont="1" applyBorder="1" applyAlignment="1">
      <alignment horizontal="left" vertical="center"/>
    </xf>
    <xf numFmtId="0" fontId="76" fillId="0" borderId="3" xfId="83" applyNumberFormat="1" applyFont="1" applyFill="1" applyBorder="1" applyAlignment="1">
      <alignment horizontal="center" vertical="center" shrinkToFit="1"/>
    </xf>
    <xf numFmtId="41" fontId="76" fillId="0" borderId="15" xfId="49" applyFont="1" applyFill="1" applyBorder="1" applyAlignment="1">
      <alignment horizontal="center" vertical="center" shrinkToFit="1"/>
    </xf>
    <xf numFmtId="183" fontId="77" fillId="29" borderId="17" xfId="83" applyNumberFormat="1" applyFont="1" applyFill="1" applyBorder="1" applyAlignment="1" applyProtection="1">
      <alignment horizontal="right" vertical="center" shrinkToFit="1"/>
      <protection locked="0"/>
    </xf>
    <xf numFmtId="183" fontId="77" fillId="29" borderId="14" xfId="83" applyNumberFormat="1" applyFont="1" applyFill="1" applyBorder="1" applyAlignment="1" applyProtection="1">
      <alignment horizontal="right" vertical="center" shrinkToFit="1"/>
      <protection locked="0"/>
    </xf>
    <xf numFmtId="183" fontId="77" fillId="29" borderId="3" xfId="83" applyNumberFormat="1" applyFont="1" applyFill="1" applyBorder="1" applyAlignment="1" applyProtection="1">
      <alignment horizontal="right" vertical="center" shrinkToFit="1"/>
      <protection locked="0"/>
    </xf>
    <xf numFmtId="180" fontId="70" fillId="28" borderId="3" xfId="0" applyNumberFormat="1" applyFont="1" applyFill="1" applyBorder="1" applyAlignment="1">
      <alignment horizontal="right" vertical="center" shrinkToFit="1"/>
    </xf>
    <xf numFmtId="10" fontId="78" fillId="32" borderId="3" xfId="0" applyNumberFormat="1" applyFont="1" applyFill="1" applyBorder="1" applyAlignment="1" applyProtection="1">
      <alignment horizontal="right" vertical="center" shrinkToFit="1"/>
      <protection locked="0"/>
    </xf>
    <xf numFmtId="41" fontId="77" fillId="0" borderId="3" xfId="49" applyFont="1" applyFill="1" applyBorder="1" applyAlignment="1">
      <alignment horizontal="right" vertical="center" shrinkToFit="1"/>
    </xf>
    <xf numFmtId="41" fontId="70" fillId="0" borderId="3" xfId="49" applyFont="1" applyFill="1" applyBorder="1" applyAlignment="1">
      <alignment horizontal="right" vertical="center" shrinkToFit="1"/>
    </xf>
    <xf numFmtId="3" fontId="70" fillId="27" borderId="3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6" fillId="0" borderId="3" xfId="83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79" fillId="0" borderId="24" xfId="0" applyFont="1" applyBorder="1" applyAlignment="1">
      <alignment horizontal="center" vertical="center"/>
    </xf>
    <xf numFmtId="0" fontId="76" fillId="0" borderId="23" xfId="83" applyFont="1" applyBorder="1" applyAlignment="1">
      <alignment horizontal="left" vertical="center" shrinkToFit="1"/>
    </xf>
    <xf numFmtId="10" fontId="70" fillId="32" borderId="3" xfId="0" applyNumberFormat="1" applyFont="1" applyFill="1" applyBorder="1" applyAlignment="1" applyProtection="1">
      <alignment horizontal="right" vertical="center" shrinkToFit="1"/>
      <protection locked="0"/>
    </xf>
    <xf numFmtId="0" fontId="80" fillId="0" borderId="23" xfId="83" applyFont="1" applyBorder="1" applyAlignment="1">
      <alignment horizontal="left" vertical="center"/>
    </xf>
    <xf numFmtId="183" fontId="70" fillId="29" borderId="3" xfId="83" applyNumberFormat="1" applyFont="1" applyFill="1" applyBorder="1" applyAlignment="1" applyProtection="1">
      <alignment horizontal="right" vertical="center" shrinkToFit="1"/>
      <protection locked="0"/>
    </xf>
    <xf numFmtId="0" fontId="70" fillId="0" borderId="24" xfId="0" applyFont="1" applyBorder="1" applyAlignment="1">
      <alignment horizontal="center" vertical="center"/>
    </xf>
    <xf numFmtId="41" fontId="76" fillId="0" borderId="28" xfId="49" applyFont="1" applyFill="1" applyBorder="1" applyAlignment="1">
      <alignment horizontal="center" vertical="center" shrinkToFit="1"/>
    </xf>
    <xf numFmtId="183" fontId="77" fillId="29" borderId="29" xfId="83" applyNumberFormat="1" applyFont="1" applyFill="1" applyBorder="1" applyAlignment="1" applyProtection="1">
      <alignment horizontal="right" vertical="center" shrinkToFit="1"/>
      <protection locked="0"/>
    </xf>
    <xf numFmtId="183" fontId="77" fillId="29" borderId="24" xfId="83" applyNumberFormat="1" applyFont="1" applyFill="1" applyBorder="1" applyAlignment="1" applyProtection="1">
      <alignment horizontal="right" vertical="center" shrinkToFit="1"/>
      <protection locked="0"/>
    </xf>
    <xf numFmtId="183" fontId="70" fillId="29" borderId="24" xfId="83" applyNumberFormat="1" applyFont="1" applyFill="1" applyBorder="1" applyAlignment="1" applyProtection="1">
      <alignment horizontal="right" vertical="center" shrinkToFit="1"/>
      <protection locked="0"/>
    </xf>
    <xf numFmtId="180" fontId="70" fillId="28" borderId="24" xfId="0" applyNumberFormat="1" applyFont="1" applyFill="1" applyBorder="1" applyAlignment="1">
      <alignment horizontal="right" vertical="center" shrinkToFit="1"/>
    </xf>
    <xf numFmtId="3" fontId="70" fillId="27" borderId="24" xfId="0" applyNumberFormat="1" applyFont="1" applyFill="1" applyBorder="1" applyAlignment="1">
      <alignment horizontal="left" vertical="center" wrapText="1"/>
    </xf>
    <xf numFmtId="0" fontId="76" fillId="27" borderId="24" xfId="83" applyFont="1" applyFill="1" applyBorder="1" applyAlignment="1" applyProtection="1">
      <alignment horizontal="left" vertical="center" shrinkToFit="1"/>
      <protection locked="0"/>
    </xf>
    <xf numFmtId="0" fontId="76" fillId="27" borderId="25" xfId="83" applyFont="1" applyFill="1" applyBorder="1" applyAlignment="1" applyProtection="1">
      <alignment horizontal="left" vertical="center" shrinkToFit="1"/>
      <protection locked="0"/>
    </xf>
    <xf numFmtId="0" fontId="76" fillId="0" borderId="27" xfId="83" applyFont="1" applyBorder="1" applyAlignment="1">
      <alignment horizontal="left" vertical="center"/>
    </xf>
    <xf numFmtId="41" fontId="70" fillId="0" borderId="24" xfId="49" applyFont="1" applyFill="1" applyBorder="1" applyAlignment="1">
      <alignment horizontal="right" vertical="center" shrinkToFit="1"/>
    </xf>
    <xf numFmtId="0" fontId="81" fillId="35" borderId="33" xfId="83" applyFont="1" applyFill="1" applyBorder="1" applyAlignment="1">
      <alignment horizontal="left" vertical="center"/>
    </xf>
    <xf numFmtId="0" fontId="81" fillId="35" borderId="23" xfId="83" applyFont="1" applyFill="1" applyBorder="1" applyAlignment="1">
      <alignment horizontal="left" vertical="center"/>
    </xf>
    <xf numFmtId="0" fontId="81" fillId="35" borderId="24" xfId="83" applyFont="1" applyFill="1" applyBorder="1" applyAlignment="1" applyProtection="1">
      <alignment horizontal="left" vertical="center" shrinkToFit="1"/>
      <protection locked="0"/>
    </xf>
    <xf numFmtId="0" fontId="81" fillId="35" borderId="26" xfId="83" applyFont="1" applyFill="1" applyBorder="1" applyAlignment="1">
      <alignment horizontal="left" vertical="center"/>
    </xf>
    <xf numFmtId="183" fontId="74" fillId="30" borderId="24" xfId="60" applyNumberFormat="1" applyFont="1" applyFill="1" applyBorder="1" applyAlignment="1">
      <alignment horizontal="right" vertical="center" shrinkToFit="1"/>
    </xf>
    <xf numFmtId="10" fontId="78" fillId="34" borderId="29" xfId="0" applyNumberFormat="1" applyFont="1" applyFill="1" applyBorder="1" applyAlignment="1" applyProtection="1">
      <alignment horizontal="right" vertical="center" shrinkToFit="1"/>
      <protection locked="0"/>
    </xf>
    <xf numFmtId="41" fontId="74" fillId="30" borderId="3" xfId="60" applyNumberFormat="1" applyFont="1" applyFill="1" applyBorder="1" applyAlignment="1">
      <alignment horizontal="center" vertical="center" shrinkToFit="1"/>
    </xf>
    <xf numFmtId="0" fontId="76" fillId="0" borderId="3" xfId="83" applyFont="1" applyBorder="1" applyAlignment="1" applyProtection="1">
      <alignment horizontal="left" vertical="center" shrinkToFit="1"/>
      <protection locked="0"/>
    </xf>
    <xf numFmtId="183" fontId="77" fillId="29" borderId="14" xfId="90" applyNumberFormat="1" applyFont="1" applyFill="1" applyBorder="1" applyAlignment="1" applyProtection="1">
      <alignment horizontal="right" vertical="center" shrinkToFit="1"/>
      <protection locked="0"/>
    </xf>
    <xf numFmtId="183" fontId="77" fillId="29" borderId="3" xfId="90" applyNumberFormat="1" applyFont="1" applyFill="1" applyBorder="1" applyAlignment="1" applyProtection="1">
      <alignment horizontal="right" vertical="center" shrinkToFit="1"/>
      <protection locked="0"/>
    </xf>
    <xf numFmtId="0" fontId="81" fillId="35" borderId="3" xfId="83" applyFont="1" applyFill="1" applyBorder="1" applyAlignment="1" applyProtection="1">
      <alignment horizontal="left" vertical="center" shrinkToFit="1"/>
      <protection locked="0"/>
    </xf>
    <xf numFmtId="0" fontId="71" fillId="34" borderId="3" xfId="60" applyFont="1" applyFill="1" applyBorder="1" applyAlignment="1">
      <alignment horizontal="center" vertical="center" shrinkToFit="1"/>
    </xf>
    <xf numFmtId="41" fontId="71" fillId="34" borderId="15" xfId="60" applyNumberFormat="1" applyFont="1" applyFill="1" applyBorder="1" applyAlignment="1">
      <alignment horizontal="center" vertical="center" shrinkToFit="1"/>
    </xf>
    <xf numFmtId="183" fontId="74" fillId="34" borderId="17" xfId="60" applyNumberFormat="1" applyFont="1" applyFill="1" applyBorder="1" applyAlignment="1">
      <alignment horizontal="right" vertical="center" shrinkToFit="1"/>
    </xf>
    <xf numFmtId="183" fontId="74" fillId="34" borderId="30" xfId="60" applyNumberFormat="1" applyFont="1" applyFill="1" applyBorder="1" applyAlignment="1">
      <alignment horizontal="right" vertical="center" shrinkToFit="1"/>
    </xf>
    <xf numFmtId="183" fontId="74" fillId="34" borderId="27" xfId="60" applyNumberFormat="1" applyFont="1" applyFill="1" applyBorder="1" applyAlignment="1">
      <alignment horizontal="right" vertical="center" shrinkToFit="1"/>
    </xf>
    <xf numFmtId="183" fontId="74" fillId="34" borderId="3" xfId="60" applyNumberFormat="1" applyFont="1" applyFill="1" applyBorder="1" applyAlignment="1">
      <alignment horizontal="right" vertical="center" shrinkToFit="1"/>
    </xf>
    <xf numFmtId="10" fontId="75" fillId="34" borderId="3" xfId="0" applyNumberFormat="1" applyFont="1" applyFill="1" applyBorder="1" applyAlignment="1" applyProtection="1">
      <alignment horizontal="right" vertical="center" shrinkToFit="1"/>
      <protection locked="0"/>
    </xf>
    <xf numFmtId="0" fontId="76" fillId="27" borderId="23" xfId="83" applyFont="1" applyFill="1" applyBorder="1" applyAlignment="1">
      <alignment horizontal="left" vertical="center"/>
    </xf>
    <xf numFmtId="0" fontId="76" fillId="0" borderId="3" xfId="83" applyFont="1" applyBorder="1" applyAlignment="1">
      <alignment horizontal="center" vertical="center" shrinkToFit="1"/>
    </xf>
    <xf numFmtId="182" fontId="76" fillId="0" borderId="3" xfId="83" applyNumberFormat="1" applyFont="1" applyBorder="1" applyAlignment="1" applyProtection="1">
      <alignment horizontal="center" vertical="center" shrinkToFit="1"/>
      <protection hidden="1"/>
    </xf>
    <xf numFmtId="0" fontId="76" fillId="27" borderId="23" xfId="83" applyFont="1" applyFill="1" applyBorder="1" applyAlignment="1">
      <alignment horizontal="left" vertical="center" shrinkToFit="1"/>
    </xf>
    <xf numFmtId="10" fontId="75" fillId="30" borderId="3" xfId="0" applyNumberFormat="1" applyFont="1" applyFill="1" applyBorder="1" applyAlignment="1" applyProtection="1">
      <alignment horizontal="right" vertical="center" shrinkToFit="1"/>
      <protection locked="0"/>
    </xf>
    <xf numFmtId="41" fontId="0" fillId="0" borderId="0" xfId="0" applyNumberFormat="1" applyFont="1"/>
    <xf numFmtId="0" fontId="76" fillId="37" borderId="3" xfId="83" applyFont="1" applyFill="1" applyBorder="1" applyAlignment="1" applyProtection="1">
      <alignment horizontal="left" vertical="center" shrinkToFit="1"/>
      <protection locked="0"/>
    </xf>
    <xf numFmtId="10" fontId="70" fillId="32" borderId="24" xfId="0" applyNumberFormat="1" applyFont="1" applyFill="1" applyBorder="1" applyAlignment="1" applyProtection="1">
      <alignment horizontal="right" vertical="center" shrinkToFit="1"/>
      <protection locked="0"/>
    </xf>
    <xf numFmtId="180" fontId="73" fillId="34" borderId="3" xfId="0" applyNumberFormat="1" applyFont="1" applyFill="1" applyBorder="1" applyAlignment="1">
      <alignment horizontal="right" vertical="center" shrinkToFit="1"/>
    </xf>
    <xf numFmtId="183" fontId="77" fillId="29" borderId="3" xfId="83" applyNumberFormat="1" applyFont="1" applyFill="1" applyBorder="1" applyAlignment="1" applyProtection="1">
      <alignment horizontal="right" vertical="center" shrinkToFit="1"/>
      <protection hidden="1"/>
    </xf>
    <xf numFmtId="0" fontId="76" fillId="0" borderId="3" xfId="83" applyFont="1" applyFill="1" applyBorder="1" applyAlignment="1" applyProtection="1">
      <alignment horizontal="left" vertical="center" shrinkToFit="1"/>
      <protection locked="0"/>
    </xf>
    <xf numFmtId="0" fontId="76" fillId="37" borderId="24" xfId="83" applyFont="1" applyFill="1" applyBorder="1" applyAlignment="1" applyProtection="1">
      <alignment horizontal="left" vertical="center" shrinkToFit="1"/>
      <protection locked="0"/>
    </xf>
    <xf numFmtId="0" fontId="76" fillId="0" borderId="24" xfId="83" applyFont="1" applyBorder="1" applyAlignment="1">
      <alignment horizontal="center" vertical="center" shrinkToFit="1"/>
    </xf>
    <xf numFmtId="0" fontId="81" fillId="36" borderId="3" xfId="83" applyFont="1" applyFill="1" applyBorder="1" applyAlignment="1" applyProtection="1">
      <alignment horizontal="left" vertical="center" shrinkToFit="1"/>
      <protection locked="0"/>
    </xf>
    <xf numFmtId="41" fontId="73" fillId="34" borderId="3" xfId="49" applyFont="1" applyFill="1" applyBorder="1" applyAlignment="1">
      <alignment horizontal="right" vertical="center" shrinkToFit="1"/>
    </xf>
    <xf numFmtId="0" fontId="76" fillId="0" borderId="3" xfId="83" applyFont="1" applyBorder="1" applyAlignment="1">
      <alignment horizontal="left" vertical="center"/>
    </xf>
    <xf numFmtId="0" fontId="76" fillId="0" borderId="27" xfId="83" applyFont="1" applyBorder="1" applyAlignment="1">
      <alignment horizontal="center" vertical="center" shrinkToFit="1"/>
    </xf>
    <xf numFmtId="0" fontId="80" fillId="0" borderId="3" xfId="83" applyFont="1" applyBorder="1" applyAlignment="1">
      <alignment horizontal="left" vertical="center"/>
    </xf>
    <xf numFmtId="183" fontId="77" fillId="29" borderId="14" xfId="83" applyNumberFormat="1" applyFont="1" applyFill="1" applyBorder="1" applyAlignment="1" applyProtection="1">
      <alignment horizontal="right" vertical="center" shrinkToFit="1"/>
      <protection hidden="1"/>
    </xf>
    <xf numFmtId="0" fontId="81" fillId="36" borderId="32" xfId="83" applyFont="1" applyFill="1" applyBorder="1" applyAlignment="1">
      <alignment horizontal="left" vertical="center"/>
    </xf>
    <xf numFmtId="0" fontId="82" fillId="0" borderId="3" xfId="83" applyFont="1" applyFill="1" applyBorder="1" applyAlignment="1">
      <alignment horizontal="center" vertical="center" shrinkToFit="1"/>
    </xf>
    <xf numFmtId="0" fontId="81" fillId="36" borderId="26" xfId="83" applyFont="1" applyFill="1" applyBorder="1" applyAlignment="1">
      <alignment horizontal="left" vertical="center"/>
    </xf>
    <xf numFmtId="185" fontId="82" fillId="0" borderId="3" xfId="83" applyNumberFormat="1" applyFont="1" applyFill="1" applyBorder="1" applyAlignment="1">
      <alignment horizontal="center" vertical="center" shrinkToFit="1"/>
    </xf>
    <xf numFmtId="0" fontId="81" fillId="36" borderId="27" xfId="83" applyFont="1" applyFill="1" applyBorder="1" applyAlignment="1">
      <alignment horizontal="left" vertical="center"/>
    </xf>
    <xf numFmtId="0" fontId="81" fillId="36" borderId="24" xfId="83" applyFont="1" applyFill="1" applyBorder="1" applyAlignment="1">
      <alignment horizontal="left" vertical="center"/>
    </xf>
    <xf numFmtId="185" fontId="82" fillId="0" borderId="24" xfId="83" applyNumberFormat="1" applyFont="1" applyFill="1" applyBorder="1" applyAlignment="1">
      <alignment horizontal="center" vertical="center" shrinkToFit="1"/>
    </xf>
    <xf numFmtId="183" fontId="77" fillId="29" borderId="31" xfId="83" applyNumberFormat="1" applyFont="1" applyFill="1" applyBorder="1" applyAlignment="1" applyProtection="1">
      <alignment horizontal="right" vertical="center" shrinkToFit="1"/>
      <protection locked="0"/>
    </xf>
    <xf numFmtId="10" fontId="70" fillId="32" borderId="29" xfId="0" applyNumberFormat="1" applyFont="1" applyFill="1" applyBorder="1" applyAlignment="1" applyProtection="1">
      <alignment horizontal="right" vertical="center" shrinkToFit="1"/>
      <protection locked="0"/>
    </xf>
    <xf numFmtId="10" fontId="75" fillId="30" borderId="29" xfId="0" applyNumberFormat="1" applyFont="1" applyFill="1" applyBorder="1" applyAlignment="1" applyProtection="1">
      <alignment horizontal="right" vertical="center" shrinkToFit="1"/>
      <protection locked="0"/>
    </xf>
    <xf numFmtId="183" fontId="77" fillId="29" borderId="27" xfId="83" applyNumberFormat="1" applyFont="1" applyFill="1" applyBorder="1" applyAlignment="1" applyProtection="1">
      <alignment horizontal="right" vertical="center" shrinkToFit="1"/>
      <protection locked="0"/>
    </xf>
    <xf numFmtId="0" fontId="70" fillId="0" borderId="27" xfId="0" applyFont="1" applyBorder="1" applyAlignment="1">
      <alignment horizontal="center" vertical="center"/>
    </xf>
    <xf numFmtId="41" fontId="70" fillId="0" borderId="27" xfId="49" applyFont="1" applyFill="1" applyBorder="1" applyAlignment="1">
      <alignment horizontal="right" vertical="center" shrinkToFit="1"/>
    </xf>
    <xf numFmtId="3" fontId="70" fillId="27" borderId="27" xfId="0" applyNumberFormat="1" applyFont="1" applyFill="1" applyBorder="1" applyAlignment="1">
      <alignment horizontal="left" vertical="center" wrapText="1"/>
    </xf>
    <xf numFmtId="0" fontId="76" fillId="37" borderId="27" xfId="83" applyFont="1" applyFill="1" applyBorder="1" applyAlignment="1" applyProtection="1">
      <alignment horizontal="left" vertical="center" shrinkToFit="1"/>
      <protection locked="0"/>
    </xf>
    <xf numFmtId="180" fontId="70" fillId="28" borderId="27" xfId="0" applyNumberFormat="1" applyFont="1" applyFill="1" applyBorder="1" applyAlignment="1">
      <alignment horizontal="right" vertical="center" shrinkToFit="1"/>
    </xf>
    <xf numFmtId="10" fontId="70" fillId="32" borderId="27" xfId="0" applyNumberFormat="1" applyFont="1" applyFill="1" applyBorder="1" applyAlignment="1" applyProtection="1">
      <alignment horizontal="right" vertical="center" shrinkToFit="1"/>
      <protection locked="0"/>
    </xf>
    <xf numFmtId="0" fontId="81" fillId="36" borderId="33" xfId="83" applyFont="1" applyFill="1" applyBorder="1" applyAlignment="1">
      <alignment horizontal="left" vertical="center"/>
    </xf>
    <xf numFmtId="0" fontId="81" fillId="36" borderId="23" xfId="83" applyFont="1" applyFill="1" applyBorder="1" applyAlignment="1">
      <alignment horizontal="left" vertical="center"/>
    </xf>
    <xf numFmtId="183" fontId="74" fillId="38" borderId="27" xfId="60" applyNumberFormat="1" applyFont="1" applyFill="1" applyBorder="1" applyAlignment="1">
      <alignment horizontal="right" vertical="center" shrinkToFit="1"/>
    </xf>
    <xf numFmtId="0" fontId="83" fillId="0" borderId="0" xfId="0" applyFont="1" applyAlignment="1">
      <alignment horizontal="center" vertical="center"/>
    </xf>
    <xf numFmtId="183" fontId="84" fillId="0" borderId="0" xfId="0" applyNumberFormat="1" applyFont="1" applyAlignment="1">
      <alignment horizontal="right" vertical="center"/>
    </xf>
    <xf numFmtId="3" fontId="85" fillId="27" borderId="3" xfId="0" applyNumberFormat="1" applyFont="1" applyFill="1" applyBorder="1" applyAlignment="1">
      <alignment horizontal="left" vertical="center" wrapText="1"/>
    </xf>
    <xf numFmtId="0" fontId="80" fillId="0" borderId="24" xfId="83" applyFont="1" applyBorder="1" applyAlignment="1">
      <alignment horizontal="left" vertical="center"/>
    </xf>
    <xf numFmtId="0" fontId="80" fillId="0" borderId="24" xfId="83" applyFont="1" applyBorder="1" applyAlignment="1">
      <alignment horizontal="center" vertical="center" shrinkToFit="1"/>
    </xf>
    <xf numFmtId="41" fontId="80" fillId="0" borderId="28" xfId="49" applyFont="1" applyFill="1" applyBorder="1" applyAlignment="1">
      <alignment horizontal="center" vertical="center" shrinkToFit="1"/>
    </xf>
    <xf numFmtId="183" fontId="70" fillId="29" borderId="17" xfId="83" applyNumberFormat="1" applyFont="1" applyFill="1" applyBorder="1" applyAlignment="1" applyProtection="1">
      <alignment horizontal="right" vertical="center" shrinkToFit="1"/>
      <protection locked="0"/>
    </xf>
    <xf numFmtId="183" fontId="70" fillId="29" borderId="29" xfId="83" applyNumberFormat="1" applyFont="1" applyFill="1" applyBorder="1" applyAlignment="1" applyProtection="1">
      <alignment horizontal="right" vertical="center" shrinkToFit="1"/>
      <protection locked="0"/>
    </xf>
    <xf numFmtId="183" fontId="70" fillId="29" borderId="29" xfId="90" applyNumberFormat="1" applyFont="1" applyFill="1" applyBorder="1" applyAlignment="1" applyProtection="1">
      <alignment horizontal="right" vertical="center" shrinkToFit="1"/>
      <protection locked="0"/>
    </xf>
    <xf numFmtId="183" fontId="70" fillId="29" borderId="24" xfId="90" applyNumberFormat="1" applyFont="1" applyFill="1" applyBorder="1" applyAlignment="1" applyProtection="1">
      <alignment horizontal="right" vertical="center" shrinkToFit="1"/>
      <protection locked="0"/>
    </xf>
    <xf numFmtId="0" fontId="80" fillId="0" borderId="24" xfId="83" applyNumberFormat="1" applyFont="1" applyFill="1" applyBorder="1" applyAlignment="1">
      <alignment horizontal="center" vertical="center" shrinkToFit="1"/>
    </xf>
    <xf numFmtId="0" fontId="80" fillId="0" borderId="24" xfId="83" applyFont="1" applyFill="1" applyBorder="1" applyAlignment="1" applyProtection="1">
      <alignment horizontal="left" vertical="center" shrinkToFit="1"/>
      <protection locked="0"/>
    </xf>
    <xf numFmtId="0" fontId="80" fillId="0" borderId="27" xfId="83" applyFont="1" applyFill="1" applyBorder="1" applyAlignment="1" applyProtection="1">
      <alignment horizontal="left" vertical="center" shrinkToFit="1"/>
      <protection locked="0"/>
    </xf>
    <xf numFmtId="183" fontId="70" fillId="29" borderId="27" xfId="83" applyNumberFormat="1" applyFont="1" applyFill="1" applyBorder="1" applyAlignment="1" applyProtection="1">
      <alignment horizontal="right" vertical="center" shrinkToFit="1"/>
      <protection locked="0"/>
    </xf>
    <xf numFmtId="3" fontId="53" fillId="27" borderId="27" xfId="0" applyNumberFormat="1" applyFont="1" applyFill="1" applyBorder="1" applyAlignment="1">
      <alignment horizontal="left" vertical="center" wrapText="1"/>
    </xf>
    <xf numFmtId="0" fontId="57" fillId="0" borderId="27" xfId="0" applyFont="1" applyBorder="1" applyAlignment="1">
      <alignment horizontal="justify" vertical="center"/>
    </xf>
    <xf numFmtId="41" fontId="38" fillId="0" borderId="0" xfId="0" applyNumberFormat="1" applyFont="1" applyBorder="1" applyAlignment="1">
      <alignment horizontal="right" vertical="center" wrapText="1"/>
    </xf>
    <xf numFmtId="3" fontId="53" fillId="37" borderId="3" xfId="0" applyNumberFormat="1" applyFont="1" applyFill="1" applyBorder="1" applyAlignment="1" applyProtection="1">
      <alignment vertical="center"/>
      <protection locked="0"/>
    </xf>
    <xf numFmtId="3" fontId="53" fillId="0" borderId="24" xfId="0" applyNumberFormat="1" applyFont="1" applyFill="1" applyBorder="1" applyAlignment="1">
      <alignment horizontal="left" vertical="center" wrapText="1"/>
    </xf>
    <xf numFmtId="3" fontId="58" fillId="0" borderId="24" xfId="0" applyNumberFormat="1" applyFont="1" applyFill="1" applyBorder="1" applyAlignment="1">
      <alignment horizontal="left" vertical="center" wrapText="1"/>
    </xf>
    <xf numFmtId="0" fontId="76" fillId="0" borderId="24" xfId="83" applyFont="1" applyFill="1" applyBorder="1" applyAlignment="1" applyProtection="1">
      <alignment horizontal="left" vertical="center" shrinkToFit="1"/>
      <protection locked="0"/>
    </xf>
    <xf numFmtId="0" fontId="80" fillId="0" borderId="24" xfId="83" applyFont="1" applyFill="1" applyBorder="1" applyAlignment="1">
      <alignment horizontal="left" vertical="center"/>
    </xf>
    <xf numFmtId="0" fontId="86" fillId="0" borderId="24" xfId="83" applyFont="1" applyFill="1" applyBorder="1" applyAlignment="1" applyProtection="1">
      <alignment horizontal="left" vertical="center" shrinkToFit="1"/>
      <protection locked="0"/>
    </xf>
    <xf numFmtId="3" fontId="70" fillId="0" borderId="24" xfId="0" applyNumberFormat="1" applyFont="1" applyFill="1" applyBorder="1" applyAlignment="1">
      <alignment horizontal="left" vertical="center" wrapText="1"/>
    </xf>
    <xf numFmtId="3" fontId="85" fillId="0" borderId="24" xfId="0" applyNumberFormat="1" applyFont="1" applyFill="1" applyBorder="1" applyAlignment="1">
      <alignment horizontal="left" vertical="center" wrapText="1"/>
    </xf>
    <xf numFmtId="3" fontId="58" fillId="0" borderId="27" xfId="0" applyNumberFormat="1" applyFont="1" applyFill="1" applyBorder="1" applyAlignment="1">
      <alignment horizontal="left" vertical="center" wrapText="1"/>
    </xf>
    <xf numFmtId="0" fontId="76" fillId="0" borderId="27" xfId="83" applyFont="1" applyFill="1" applyBorder="1" applyAlignment="1" applyProtection="1">
      <alignment horizontal="left" vertical="center" shrinkToFit="1"/>
      <protection locked="0"/>
    </xf>
    <xf numFmtId="3" fontId="87" fillId="0" borderId="24" xfId="0" applyNumberFormat="1" applyFont="1" applyFill="1" applyBorder="1" applyAlignment="1">
      <alignment horizontal="left" vertical="center" wrapText="1"/>
    </xf>
    <xf numFmtId="0" fontId="52" fillId="26" borderId="27" xfId="0" applyFont="1" applyFill="1" applyBorder="1" applyAlignment="1">
      <alignment horizontal="center" vertical="center" wrapText="1"/>
    </xf>
    <xf numFmtId="183" fontId="52" fillId="26" borderId="27" xfId="0" applyNumberFormat="1" applyFont="1" applyFill="1" applyBorder="1" applyAlignment="1">
      <alignment horizontal="right" vertical="center" shrinkToFit="1"/>
    </xf>
    <xf numFmtId="183" fontId="52" fillId="26" borderId="27" xfId="0" applyNumberFormat="1" applyFont="1" applyFill="1" applyBorder="1" applyAlignment="1">
      <alignment horizontal="center" vertical="center" shrinkToFit="1"/>
    </xf>
    <xf numFmtId="183" fontId="51" fillId="26" borderId="27" xfId="0" applyNumberFormat="1" applyFont="1" applyFill="1" applyBorder="1" applyAlignment="1">
      <alignment horizontal="right" vertical="center" shrinkToFit="1"/>
    </xf>
    <xf numFmtId="0" fontId="52" fillId="26" borderId="27" xfId="0" applyFont="1" applyFill="1" applyBorder="1" applyAlignment="1">
      <alignment horizontal="center" vertical="center"/>
    </xf>
    <xf numFmtId="0" fontId="51" fillId="26" borderId="27" xfId="0" applyFont="1" applyFill="1" applyBorder="1" applyAlignment="1">
      <alignment horizontal="center" vertical="center"/>
    </xf>
    <xf numFmtId="0" fontId="71" fillId="38" borderId="27" xfId="60" applyFont="1" applyFill="1" applyBorder="1" applyAlignment="1">
      <alignment horizontal="center" vertical="center" shrinkToFit="1"/>
    </xf>
    <xf numFmtId="41" fontId="71" fillId="38" borderId="27" xfId="60" applyNumberFormat="1" applyFont="1" applyFill="1" applyBorder="1" applyAlignment="1">
      <alignment horizontal="center" vertical="center" shrinkToFit="1"/>
    </xf>
    <xf numFmtId="10" fontId="75" fillId="38" borderId="27" xfId="0" applyNumberFormat="1" applyFont="1" applyFill="1" applyBorder="1" applyAlignment="1" applyProtection="1">
      <alignment horizontal="right" vertical="center" shrinkToFit="1"/>
      <protection locked="0"/>
    </xf>
    <xf numFmtId="41" fontId="74" fillId="38" borderId="27" xfId="60" applyNumberFormat="1" applyFont="1" applyFill="1" applyBorder="1" applyAlignment="1">
      <alignment horizontal="center" vertical="center" shrinkToFit="1"/>
    </xf>
    <xf numFmtId="0" fontId="73" fillId="38" borderId="27" xfId="60" applyFont="1" applyFill="1" applyBorder="1" applyAlignment="1">
      <alignment horizontal="left" vertical="center" shrinkToFit="1"/>
    </xf>
    <xf numFmtId="41" fontId="76" fillId="0" borderId="27" xfId="49" applyFont="1" applyFill="1" applyBorder="1" applyAlignment="1">
      <alignment horizontal="center" vertical="center" shrinkToFit="1"/>
    </xf>
    <xf numFmtId="0" fontId="0" fillId="0" borderId="27" xfId="0" applyBorder="1"/>
    <xf numFmtId="0" fontId="52" fillId="33" borderId="3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52" fillId="33" borderId="3" xfId="0" applyFont="1" applyFill="1" applyBorder="1" applyAlignment="1">
      <alignment horizontal="center" vertical="center"/>
    </xf>
    <xf numFmtId="0" fontId="52" fillId="33" borderId="3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64" fillId="26" borderId="3" xfId="0" applyFont="1" applyFill="1" applyBorder="1" applyAlignment="1">
      <alignment horizontal="center" vertical="center"/>
    </xf>
    <xf numFmtId="0" fontId="64" fillId="26" borderId="3" xfId="0" applyFont="1" applyFill="1" applyBorder="1" applyAlignment="1">
      <alignment horizontal="center" vertical="center" wrapText="1"/>
    </xf>
    <xf numFmtId="0" fontId="64" fillId="26" borderId="15" xfId="0" applyFont="1" applyFill="1" applyBorder="1" applyAlignment="1">
      <alignment horizontal="center" vertical="center" wrapText="1"/>
    </xf>
    <xf numFmtId="0" fontId="52" fillId="26" borderId="3" xfId="0" applyFont="1" applyFill="1" applyBorder="1" applyAlignment="1">
      <alignment horizontal="center" vertical="center"/>
    </xf>
    <xf numFmtId="0" fontId="52" fillId="26" borderId="3" xfId="0" applyFont="1" applyFill="1" applyBorder="1" applyAlignment="1">
      <alignment horizontal="center" vertical="center" wrapText="1"/>
    </xf>
    <xf numFmtId="0" fontId="52" fillId="29" borderId="13" xfId="0" applyFont="1" applyFill="1" applyBorder="1" applyAlignment="1">
      <alignment horizontal="center" vertical="center"/>
    </xf>
    <xf numFmtId="0" fontId="52" fillId="29" borderId="3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 wrapText="1"/>
    </xf>
    <xf numFmtId="0" fontId="52" fillId="26" borderId="27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64" fillId="26" borderId="27" xfId="0" applyFont="1" applyFill="1" applyBorder="1" applyAlignment="1">
      <alignment horizontal="center" vertical="center"/>
    </xf>
    <xf numFmtId="0" fontId="64" fillId="26" borderId="27" xfId="0" applyFont="1" applyFill="1" applyBorder="1" applyAlignment="1">
      <alignment horizontal="center" vertical="center" wrapText="1"/>
    </xf>
    <xf numFmtId="0" fontId="52" fillId="29" borderId="27" xfId="0" applyFont="1" applyFill="1" applyBorder="1" applyAlignment="1">
      <alignment horizontal="center" vertical="center"/>
    </xf>
  </cellXfs>
  <cellStyles count="9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19"/>
    <cellStyle name="AeE­_INQUIRY ¿μ¾÷AßAø " xfId="20"/>
    <cellStyle name="AÞ¸¶ [0]_INQUIRY ¿μ¾÷AßAø " xfId="21"/>
    <cellStyle name="AÞ¸¶_INQUIRY ¿μ¾÷AßAø " xfId="22"/>
    <cellStyle name="C￥AØ_¿μ¾÷CoE² 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Grey" xfId="28"/>
    <cellStyle name="Header1" xfId="29"/>
    <cellStyle name="Header2" xfId="30"/>
    <cellStyle name="Input [yellow]" xfId="31"/>
    <cellStyle name="Normal - Style1" xfId="32"/>
    <cellStyle name="Normal_ SG&amp;A Bridge " xfId="33"/>
    <cellStyle name="Percent [2]" xfId="34"/>
    <cellStyle name="강조색1" xfId="35" builtinId="29" customBuiltin="1"/>
    <cellStyle name="강조색2" xfId="36" builtinId="33" customBuiltin="1"/>
    <cellStyle name="강조색3" xfId="37" builtinId="37" customBuiltin="1"/>
    <cellStyle name="강조색4" xfId="38" builtinId="41" customBuiltin="1"/>
    <cellStyle name="강조색5" xfId="39" builtinId="45" customBuiltin="1"/>
    <cellStyle name="강조색6" xfId="40" builtinId="49" customBuiltin="1"/>
    <cellStyle name="경고문" xfId="41" builtinId="11" customBuiltin="1"/>
    <cellStyle name="계산" xfId="42" builtinId="22" customBuiltin="1"/>
    <cellStyle name="나쁨" xfId="43" builtinId="27" customBuiltin="1"/>
    <cellStyle name="메모" xfId="44" builtinId="10" customBuiltin="1"/>
    <cellStyle name="백분율 2" xfId="70"/>
    <cellStyle name="백분율 2 2" xfId="71"/>
    <cellStyle name="백분율 2 3" xfId="72"/>
    <cellStyle name="백분율 2 4" xfId="73"/>
    <cellStyle name="보통" xfId="45" builtinId="28" customBuiltin="1"/>
    <cellStyle name="뷭?_BOOKSHIP" xfId="46"/>
    <cellStyle name="설명 텍스트" xfId="47" builtinId="53" customBuiltin="1"/>
    <cellStyle name="셀 확인" xfId="48" builtinId="23" customBuiltin="1"/>
    <cellStyle name="쉼표 [0]" xfId="49" builtinId="6"/>
    <cellStyle name="쉼표 [0] 14" xfId="90"/>
    <cellStyle name="쉼표 [0] 2" xfId="50"/>
    <cellStyle name="쉼표 [0] 2 2" xfId="84"/>
    <cellStyle name="쉼표 [0] 3" xfId="51"/>
    <cellStyle name="쉼표 [0] 3 2" xfId="67"/>
    <cellStyle name="쉼표 [0] 3 3" xfId="74"/>
    <cellStyle name="쉼표 [0] 4" xfId="69"/>
    <cellStyle name="쉼표 [0] 4 10 3 3 2 7 2" xfId="91"/>
    <cellStyle name="쉼표 [0] 4 2" xfId="75"/>
    <cellStyle name="쉼표 [0] 4 3" xfId="76"/>
    <cellStyle name="쉼표 [0] 4 3 8 4 3 2" xfId="93"/>
    <cellStyle name="쉼표 [0] 4 4" xfId="77"/>
    <cellStyle name="쉼표 [0] 5" xfId="88"/>
    <cellStyle name="연결된 셀" xfId="52" builtinId="24" customBuiltin="1"/>
    <cellStyle name="요약" xfId="53" builtinId="25" customBuiltin="1"/>
    <cellStyle name="입력" xfId="54" builtinId="20" customBuiltin="1"/>
    <cellStyle name="제목" xfId="55" builtinId="15" customBuiltin="1"/>
    <cellStyle name="제목 1" xfId="56" builtinId="16" customBuiltin="1"/>
    <cellStyle name="제목 2" xfId="57" builtinId="17" customBuiltin="1"/>
    <cellStyle name="제목 3" xfId="58" builtinId="18" customBuiltin="1"/>
    <cellStyle name="제목 4" xfId="59" builtinId="19" customBuiltin="1"/>
    <cellStyle name="좋음" xfId="60" builtinId="26" customBuiltin="1"/>
    <cellStyle name="좋음 2" xfId="87"/>
    <cellStyle name="출력" xfId="61" builtinId="21" customBuiltin="1"/>
    <cellStyle name="콤마 [0]_1202" xfId="62"/>
    <cellStyle name="콤마_1202" xfId="63"/>
    <cellStyle name="표준" xfId="0" builtinId="0"/>
    <cellStyle name="표준 16 3" xfId="64"/>
    <cellStyle name="표준 2" xfId="65"/>
    <cellStyle name="표준 2 2" xfId="83"/>
    <cellStyle name="표준 3" xfId="66"/>
    <cellStyle name="표준 3 2" xfId="68"/>
    <cellStyle name="표준 3 3" xfId="78"/>
    <cellStyle name="표준 3 4" xfId="85"/>
    <cellStyle name="표준 3 9 2" xfId="92"/>
    <cellStyle name="표준 4" xfId="79"/>
    <cellStyle name="표준 4 16" xfId="89"/>
    <cellStyle name="표준 4 2" xfId="80"/>
    <cellStyle name="표준 4 3" xfId="81"/>
    <cellStyle name="표준 4 4" xfId="82"/>
    <cellStyle name="표준 5" xfId="86"/>
  </cellStyles>
  <dxfs count="4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solid">
          <fgColor indexed="65"/>
          <bgColor rgb="FFFFCCFF"/>
        </patternFill>
      </fill>
    </dxf>
    <dxf>
      <fill>
        <patternFill patternType="solid">
          <fgColor indexed="65"/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1"/>
  <sheetViews>
    <sheetView zoomScaleNormal="100" workbookViewId="0">
      <pane ySplit="6" topLeftCell="A7" activePane="bottomLeft" state="frozen"/>
      <selection pane="bottomLeft" activeCell="L73" sqref="L73"/>
    </sheetView>
  </sheetViews>
  <sheetFormatPr defaultRowHeight="13.5"/>
  <cols>
    <col min="1" max="1" width="6" customWidth="1"/>
    <col min="2" max="2" width="35.21875" customWidth="1"/>
    <col min="3" max="3" width="11.109375" customWidth="1"/>
    <col min="4" max="4" width="6.21875" style="111" customWidth="1"/>
    <col min="5" max="5" width="10.21875" customWidth="1"/>
    <col min="6" max="6" width="10.5546875" customWidth="1"/>
    <col min="7" max="7" width="9.44140625" customWidth="1"/>
    <col min="8" max="8" width="9" customWidth="1"/>
    <col min="9" max="11" width="10.6640625" customWidth="1"/>
    <col min="12" max="12" width="22.6640625" customWidth="1"/>
    <col min="13" max="13" width="20.77734375" customWidth="1"/>
  </cols>
  <sheetData>
    <row r="1" spans="1:14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6.25" customHeight="1">
      <c r="B2" s="288" t="s">
        <v>186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4" ht="22.5" customHeight="1">
      <c r="B3" s="5"/>
      <c r="C3" s="5"/>
      <c r="D3" s="114"/>
      <c r="E3" s="3"/>
      <c r="F3" s="3"/>
      <c r="G3" s="3"/>
      <c r="H3" s="3"/>
      <c r="I3" s="3"/>
      <c r="J3" s="3"/>
      <c r="K3" s="3"/>
      <c r="L3" s="3"/>
    </row>
    <row r="4" spans="1:14" ht="23.25" customHeight="1">
      <c r="B4" s="8" t="s">
        <v>12</v>
      </c>
      <c r="C4" s="8"/>
      <c r="D4" s="115"/>
      <c r="E4" s="3"/>
      <c r="F4" s="3"/>
      <c r="G4" s="3"/>
      <c r="H4" s="3"/>
      <c r="I4" s="3"/>
      <c r="K4" s="9"/>
      <c r="L4" s="9" t="s">
        <v>2</v>
      </c>
      <c r="M4" s="4"/>
      <c r="N4" s="4"/>
    </row>
    <row r="5" spans="1:14" ht="33.75" customHeight="1" thickBot="1">
      <c r="A5" s="287" t="s">
        <v>77</v>
      </c>
      <c r="B5" s="290" t="s">
        <v>11</v>
      </c>
      <c r="C5" s="291" t="s">
        <v>13</v>
      </c>
      <c r="D5" s="291" t="s">
        <v>6</v>
      </c>
      <c r="E5" s="293" t="s">
        <v>7</v>
      </c>
      <c r="F5" s="290"/>
      <c r="G5" s="290"/>
      <c r="H5" s="290"/>
      <c r="I5" s="290" t="s">
        <v>4</v>
      </c>
      <c r="J5" s="290"/>
      <c r="K5" s="75" t="s">
        <v>10</v>
      </c>
      <c r="L5" s="291" t="s">
        <v>8</v>
      </c>
    </row>
    <row r="6" spans="1:14" ht="33" customHeight="1" thickTop="1">
      <c r="A6" s="287"/>
      <c r="B6" s="290"/>
      <c r="C6" s="290"/>
      <c r="D6" s="292"/>
      <c r="E6" s="76" t="s">
        <v>187</v>
      </c>
      <c r="F6" s="77" t="s">
        <v>188</v>
      </c>
      <c r="G6" s="78" t="s">
        <v>3</v>
      </c>
      <c r="H6" s="78" t="s">
        <v>14</v>
      </c>
      <c r="I6" s="79" t="s">
        <v>1</v>
      </c>
      <c r="J6" s="79" t="s">
        <v>0</v>
      </c>
      <c r="K6" s="78" t="s">
        <v>5</v>
      </c>
      <c r="L6" s="290"/>
    </row>
    <row r="7" spans="1:14" ht="31.5" customHeight="1">
      <c r="A7" s="31"/>
      <c r="B7" s="32" t="s">
        <v>296</v>
      </c>
      <c r="C7" s="32"/>
      <c r="D7" s="116"/>
      <c r="E7" s="33">
        <f>E8+E18+E22+E30+E49+E74+E80</f>
        <v>219048329</v>
      </c>
      <c r="F7" s="34">
        <f>F8+F18+F22+F30+F49+F74+F80</f>
        <v>176306539</v>
      </c>
      <c r="G7" s="35">
        <f>G8+G18+G22+G30+G49+G74+G80</f>
        <v>42741790</v>
      </c>
      <c r="H7" s="36">
        <f t="shared" ref="H7:H26" si="0">G7/F7</f>
        <v>0.24242884150768793</v>
      </c>
      <c r="I7" s="35">
        <f>I8+I18+I22+I30+I49+I74+I80</f>
        <v>1729000</v>
      </c>
      <c r="J7" s="35">
        <f>J8+J18+J22+J30+J49+J74+J80</f>
        <v>300000</v>
      </c>
      <c r="K7" s="35">
        <f>K8+K18+K22+K30+K49+K74+K80</f>
        <v>220477329</v>
      </c>
      <c r="L7" s="37"/>
      <c r="M7" s="134"/>
    </row>
    <row r="8" spans="1:14" ht="27.75" hidden="1" customHeight="1">
      <c r="A8" s="31"/>
      <c r="B8" s="38" t="s">
        <v>185</v>
      </c>
      <c r="C8" s="38"/>
      <c r="D8" s="117"/>
      <c r="E8" s="40">
        <f>SUM(E9:E17)</f>
        <v>43457472</v>
      </c>
      <c r="F8" s="41">
        <f>SUM(F9:F17)</f>
        <v>38047452</v>
      </c>
      <c r="G8" s="42">
        <f>E8-F8</f>
        <v>5410020</v>
      </c>
      <c r="H8" s="43">
        <f t="shared" si="0"/>
        <v>0.14219138774391515</v>
      </c>
      <c r="I8" s="42">
        <f>SUM(I9:I17)</f>
        <v>0</v>
      </c>
      <c r="J8" s="42">
        <f>SUM(J9:J17)</f>
        <v>0</v>
      </c>
      <c r="K8" s="42">
        <f>SUM(K9:K17)</f>
        <v>43457472</v>
      </c>
      <c r="L8" s="44"/>
    </row>
    <row r="9" spans="1:14" s="1" customFormat="1" ht="27.75" hidden="1" customHeight="1">
      <c r="A9" s="45">
        <v>1</v>
      </c>
      <c r="B9" s="82" t="s">
        <v>15</v>
      </c>
      <c r="C9" s="46" t="s">
        <v>18</v>
      </c>
      <c r="D9" s="121" t="s">
        <v>136</v>
      </c>
      <c r="E9" s="47">
        <v>3257962</v>
      </c>
      <c r="F9" s="48">
        <v>2716382</v>
      </c>
      <c r="G9" s="49">
        <v>541580</v>
      </c>
      <c r="H9" s="50">
        <f t="shared" si="0"/>
        <v>0.19937549284305373</v>
      </c>
      <c r="I9" s="51"/>
      <c r="J9" s="51"/>
      <c r="K9" s="52">
        <f>E9+I9-J9</f>
        <v>3257962</v>
      </c>
      <c r="L9" s="53"/>
      <c r="M9" s="2"/>
    </row>
    <row r="10" spans="1:14" s="1" customFormat="1" ht="27.75" hidden="1" customHeight="1">
      <c r="A10" s="45">
        <v>2</v>
      </c>
      <c r="B10" s="82" t="s">
        <v>189</v>
      </c>
      <c r="C10" s="46" t="s">
        <v>18</v>
      </c>
      <c r="D10" s="121" t="s">
        <v>137</v>
      </c>
      <c r="E10" s="47">
        <v>1252000</v>
      </c>
      <c r="F10" s="48">
        <v>1290000</v>
      </c>
      <c r="G10" s="49">
        <v>-38000</v>
      </c>
      <c r="H10" s="50">
        <f t="shared" si="0"/>
        <v>-2.9457364341085271E-2</v>
      </c>
      <c r="I10" s="51"/>
      <c r="J10" s="51"/>
      <c r="K10" s="52">
        <f t="shared" ref="K10:K12" si="1">E10+I10-J10</f>
        <v>1252000</v>
      </c>
      <c r="L10" s="53"/>
      <c r="M10" s="2"/>
    </row>
    <row r="11" spans="1:14" s="1" customFormat="1" ht="27.75" hidden="1" customHeight="1">
      <c r="A11" s="45">
        <v>3</v>
      </c>
      <c r="B11" s="82" t="s">
        <v>16</v>
      </c>
      <c r="C11" s="46" t="s">
        <v>18</v>
      </c>
      <c r="D11" s="121" t="s">
        <v>138</v>
      </c>
      <c r="E11" s="47">
        <v>93000</v>
      </c>
      <c r="F11" s="54">
        <v>301000</v>
      </c>
      <c r="G11" s="49">
        <v>-208000</v>
      </c>
      <c r="H11" s="50">
        <f t="shared" si="0"/>
        <v>-0.69102990033222589</v>
      </c>
      <c r="I11" s="51"/>
      <c r="J11" s="51"/>
      <c r="K11" s="52">
        <f t="shared" si="1"/>
        <v>93000</v>
      </c>
      <c r="L11" s="53"/>
      <c r="M11" s="2"/>
    </row>
    <row r="12" spans="1:14" s="1" customFormat="1" ht="27.75" hidden="1" customHeight="1">
      <c r="A12" s="45">
        <v>4</v>
      </c>
      <c r="B12" s="82" t="s">
        <v>17</v>
      </c>
      <c r="C12" s="46" t="s">
        <v>18</v>
      </c>
      <c r="D12" s="121" t="s">
        <v>139</v>
      </c>
      <c r="E12" s="47">
        <v>430000</v>
      </c>
      <c r="F12" s="54">
        <v>364300</v>
      </c>
      <c r="G12" s="49">
        <v>65700</v>
      </c>
      <c r="H12" s="50">
        <f t="shared" si="0"/>
        <v>0.18034586878945924</v>
      </c>
      <c r="I12" s="51"/>
      <c r="J12" s="51"/>
      <c r="K12" s="52">
        <f t="shared" si="1"/>
        <v>430000</v>
      </c>
      <c r="L12" s="53"/>
      <c r="M12" s="2"/>
    </row>
    <row r="13" spans="1:14" s="1" customFormat="1" ht="27.75" hidden="1" customHeight="1">
      <c r="A13" s="45">
        <v>5</v>
      </c>
      <c r="B13" s="82" t="s">
        <v>190</v>
      </c>
      <c r="C13" s="46" t="s">
        <v>18</v>
      </c>
      <c r="D13" s="121" t="s">
        <v>140</v>
      </c>
      <c r="E13" s="47">
        <v>423000</v>
      </c>
      <c r="F13" s="54">
        <v>400000</v>
      </c>
      <c r="G13" s="49">
        <v>23000</v>
      </c>
      <c r="H13" s="50">
        <f t="shared" si="0"/>
        <v>5.7500000000000002E-2</v>
      </c>
      <c r="I13" s="51"/>
      <c r="J13" s="51"/>
      <c r="K13" s="52">
        <f>E13+I13-J13</f>
        <v>423000</v>
      </c>
      <c r="L13" s="53"/>
      <c r="M13" s="2"/>
    </row>
    <row r="14" spans="1:14" s="1" customFormat="1" ht="27.75" hidden="1" customHeight="1">
      <c r="A14" s="45">
        <v>6</v>
      </c>
      <c r="B14" s="82" t="s">
        <v>191</v>
      </c>
      <c r="C14" s="46" t="s">
        <v>19</v>
      </c>
      <c r="D14" s="121" t="s">
        <v>141</v>
      </c>
      <c r="E14" s="47">
        <v>9983000</v>
      </c>
      <c r="F14" s="54">
        <v>10070000</v>
      </c>
      <c r="G14" s="49">
        <v>-87000</v>
      </c>
      <c r="H14" s="50">
        <f t="shared" si="0"/>
        <v>-8.6395233366434957E-3</v>
      </c>
      <c r="I14" s="51"/>
      <c r="J14" s="51"/>
      <c r="K14" s="52">
        <f t="shared" ref="K14:K17" si="2">E14+I14-J14</f>
        <v>9983000</v>
      </c>
      <c r="L14" s="53"/>
      <c r="M14" s="2"/>
    </row>
    <row r="15" spans="1:14" s="1" customFormat="1" ht="27.75" hidden="1" customHeight="1">
      <c r="A15" s="45">
        <v>7</v>
      </c>
      <c r="B15" s="82" t="s">
        <v>192</v>
      </c>
      <c r="C15" s="46" t="s">
        <v>19</v>
      </c>
      <c r="D15" s="121" t="s">
        <v>142</v>
      </c>
      <c r="E15" s="47">
        <v>1000000</v>
      </c>
      <c r="F15" s="54">
        <v>1110000</v>
      </c>
      <c r="G15" s="49">
        <v>-110000</v>
      </c>
      <c r="H15" s="50">
        <f t="shared" si="0"/>
        <v>-9.90990990990991E-2</v>
      </c>
      <c r="I15" s="51"/>
      <c r="J15" s="51"/>
      <c r="K15" s="52">
        <f t="shared" si="2"/>
        <v>1000000</v>
      </c>
      <c r="L15" s="53"/>
      <c r="M15" s="2"/>
    </row>
    <row r="16" spans="1:14" s="1" customFormat="1" ht="27.75" hidden="1" customHeight="1">
      <c r="A16" s="45">
        <v>8</v>
      </c>
      <c r="B16" s="82" t="s">
        <v>193</v>
      </c>
      <c r="C16" s="46" t="s">
        <v>19</v>
      </c>
      <c r="D16" s="121" t="s">
        <v>143</v>
      </c>
      <c r="E16" s="47">
        <v>1000000</v>
      </c>
      <c r="F16" s="48">
        <v>0</v>
      </c>
      <c r="G16" s="49">
        <v>1000000</v>
      </c>
      <c r="H16" s="50" t="s">
        <v>807</v>
      </c>
      <c r="I16" s="51"/>
      <c r="J16" s="51"/>
      <c r="K16" s="52">
        <f t="shared" si="2"/>
        <v>1000000</v>
      </c>
      <c r="L16" s="53"/>
      <c r="M16" s="2"/>
    </row>
    <row r="17" spans="1:13" s="1" customFormat="1" ht="27.75" hidden="1" customHeight="1">
      <c r="A17" s="45">
        <v>9</v>
      </c>
      <c r="B17" s="82" t="s">
        <v>194</v>
      </c>
      <c r="C17" s="46" t="s">
        <v>20</v>
      </c>
      <c r="D17" s="121" t="s">
        <v>144</v>
      </c>
      <c r="E17" s="47">
        <v>26018510</v>
      </c>
      <c r="F17" s="48">
        <v>21795770</v>
      </c>
      <c r="G17" s="49">
        <v>4222740</v>
      </c>
      <c r="H17" s="50">
        <f t="shared" si="0"/>
        <v>0.19374126263949382</v>
      </c>
      <c r="I17" s="51"/>
      <c r="J17" s="51"/>
      <c r="K17" s="52">
        <f t="shared" si="2"/>
        <v>26018510</v>
      </c>
      <c r="L17" s="53"/>
      <c r="M17" s="2"/>
    </row>
    <row r="18" spans="1:13" ht="27.75" hidden="1" customHeight="1">
      <c r="A18" s="55"/>
      <c r="B18" s="38" t="s">
        <v>201</v>
      </c>
      <c r="C18" s="38"/>
      <c r="D18" s="117"/>
      <c r="E18" s="40">
        <f>SUM(E19:E21)</f>
        <v>4387137</v>
      </c>
      <c r="F18" s="41">
        <f>SUM(F19:F21)</f>
        <v>4000000</v>
      </c>
      <c r="G18" s="42">
        <f>SUM(G19:G21)</f>
        <v>387137</v>
      </c>
      <c r="H18" s="43">
        <f t="shared" si="0"/>
        <v>9.6784250000000002E-2</v>
      </c>
      <c r="I18" s="42">
        <f>SUM(I20:I20)</f>
        <v>0</v>
      </c>
      <c r="J18" s="42">
        <f>SUM(J20:J20)</f>
        <v>0</v>
      </c>
      <c r="K18" s="42">
        <f>SUM(K19:K21)</f>
        <v>4387137</v>
      </c>
      <c r="L18" s="44"/>
      <c r="M18" s="15"/>
    </row>
    <row r="19" spans="1:13" s="1" customFormat="1" ht="27.75" hidden="1" customHeight="1">
      <c r="A19" s="45">
        <v>10</v>
      </c>
      <c r="B19" s="84" t="s">
        <v>197</v>
      </c>
      <c r="C19" s="56" t="s">
        <v>198</v>
      </c>
      <c r="D19" s="118" t="s">
        <v>145</v>
      </c>
      <c r="E19" s="57">
        <v>934137</v>
      </c>
      <c r="F19" s="58">
        <v>0</v>
      </c>
      <c r="G19" s="49">
        <v>934137</v>
      </c>
      <c r="H19" s="50"/>
      <c r="I19" s="51"/>
      <c r="J19" s="51"/>
      <c r="K19" s="52">
        <f t="shared" ref="K19:K21" si="3">E19+I19-J19</f>
        <v>934137</v>
      </c>
      <c r="L19" s="53"/>
      <c r="M19" s="2"/>
    </row>
    <row r="20" spans="1:13" s="1" customFormat="1" ht="27.75" hidden="1" customHeight="1">
      <c r="A20" s="45">
        <v>11</v>
      </c>
      <c r="B20" s="83" t="s">
        <v>195</v>
      </c>
      <c r="C20" s="56" t="s">
        <v>18</v>
      </c>
      <c r="D20" s="118" t="s">
        <v>199</v>
      </c>
      <c r="E20" s="57">
        <v>3000000</v>
      </c>
      <c r="F20" s="58">
        <v>4000000</v>
      </c>
      <c r="G20" s="49">
        <v>-1000000</v>
      </c>
      <c r="H20" s="50">
        <f t="shared" si="0"/>
        <v>-0.25</v>
      </c>
      <c r="I20" s="51"/>
      <c r="J20" s="51"/>
      <c r="K20" s="52">
        <f t="shared" si="3"/>
        <v>3000000</v>
      </c>
      <c r="L20" s="53"/>
      <c r="M20" s="2"/>
    </row>
    <row r="21" spans="1:13" s="1" customFormat="1" ht="27.75" hidden="1" customHeight="1">
      <c r="A21" s="45">
        <v>12</v>
      </c>
      <c r="B21" s="83" t="s">
        <v>196</v>
      </c>
      <c r="C21" s="56" t="s">
        <v>18</v>
      </c>
      <c r="D21" s="118" t="s">
        <v>203</v>
      </c>
      <c r="E21" s="57">
        <v>453000</v>
      </c>
      <c r="F21" s="58">
        <v>0</v>
      </c>
      <c r="G21" s="49">
        <v>453000</v>
      </c>
      <c r="H21" s="50" t="s">
        <v>807</v>
      </c>
      <c r="I21" s="51"/>
      <c r="J21" s="51"/>
      <c r="K21" s="52">
        <f t="shared" si="3"/>
        <v>453000</v>
      </c>
      <c r="L21" s="53"/>
      <c r="M21" s="2"/>
    </row>
    <row r="22" spans="1:13" ht="27.75" hidden="1" customHeight="1">
      <c r="A22" s="55"/>
      <c r="B22" s="38" t="s">
        <v>202</v>
      </c>
      <c r="C22" s="38"/>
      <c r="D22" s="117"/>
      <c r="E22" s="40">
        <f>SUM(E23:E29)</f>
        <v>8637740</v>
      </c>
      <c r="F22" s="41">
        <f>SUM(F23:F29)</f>
        <v>5594740</v>
      </c>
      <c r="G22" s="80">
        <f>SUM(G23:G29)</f>
        <v>3043000</v>
      </c>
      <c r="H22" s="43">
        <f t="shared" si="0"/>
        <v>0.5439037381540518</v>
      </c>
      <c r="I22" s="42">
        <f>SUM(I23:I29)</f>
        <v>0</v>
      </c>
      <c r="J22" s="42">
        <f>SUM(J23:J29)</f>
        <v>0</v>
      </c>
      <c r="K22" s="42">
        <f>SUM(K23:K29)</f>
        <v>8637740</v>
      </c>
      <c r="L22" s="44"/>
    </row>
    <row r="23" spans="1:13" s="1" customFormat="1" ht="27.75" hidden="1" customHeight="1">
      <c r="A23" s="45">
        <v>13</v>
      </c>
      <c r="B23" s="82" t="s">
        <v>21</v>
      </c>
      <c r="C23" s="59" t="s">
        <v>18</v>
      </c>
      <c r="D23" s="121" t="s">
        <v>146</v>
      </c>
      <c r="E23" s="60">
        <v>783740</v>
      </c>
      <c r="F23" s="61">
        <v>783740</v>
      </c>
      <c r="G23" s="49">
        <v>0</v>
      </c>
      <c r="H23" s="50">
        <f t="shared" si="0"/>
        <v>0</v>
      </c>
      <c r="I23" s="51"/>
      <c r="J23" s="51"/>
      <c r="K23" s="52">
        <f>E23+I23-J23</f>
        <v>783740</v>
      </c>
      <c r="L23" s="53"/>
      <c r="M23" s="2"/>
    </row>
    <row r="24" spans="1:13" s="1" customFormat="1" ht="27.75" hidden="1" customHeight="1">
      <c r="A24" s="45">
        <v>14</v>
      </c>
      <c r="B24" s="82" t="s">
        <v>208</v>
      </c>
      <c r="C24" s="59" t="s">
        <v>18</v>
      </c>
      <c r="D24" s="121" t="s">
        <v>147</v>
      </c>
      <c r="E24" s="60">
        <v>84000</v>
      </c>
      <c r="F24" s="62">
        <v>105000</v>
      </c>
      <c r="G24" s="49">
        <v>-21000</v>
      </c>
      <c r="H24" s="50">
        <f t="shared" si="0"/>
        <v>-0.2</v>
      </c>
      <c r="I24" s="51"/>
      <c r="J24" s="51"/>
      <c r="K24" s="52">
        <f t="shared" ref="K24:K26" si="4">E24+I24-J24</f>
        <v>84000</v>
      </c>
      <c r="L24" s="53"/>
      <c r="M24" s="2"/>
    </row>
    <row r="25" spans="1:13" s="1" customFormat="1" ht="27.75" hidden="1" customHeight="1">
      <c r="A25" s="45">
        <v>15</v>
      </c>
      <c r="B25" s="82" t="s">
        <v>209</v>
      </c>
      <c r="C25" s="59" t="s">
        <v>18</v>
      </c>
      <c r="D25" s="121" t="s">
        <v>148</v>
      </c>
      <c r="E25" s="60">
        <v>5000000</v>
      </c>
      <c r="F25" s="63">
        <v>3000000</v>
      </c>
      <c r="G25" s="49">
        <v>2000000</v>
      </c>
      <c r="H25" s="50">
        <f t="shared" si="0"/>
        <v>0.66666666666666663</v>
      </c>
      <c r="I25" s="51"/>
      <c r="J25" s="51"/>
      <c r="K25" s="52">
        <f t="shared" si="4"/>
        <v>5000000</v>
      </c>
      <c r="L25" s="53"/>
      <c r="M25" s="2"/>
    </row>
    <row r="26" spans="1:13" s="1" customFormat="1" ht="27.75" hidden="1" customHeight="1">
      <c r="A26" s="45">
        <v>16</v>
      </c>
      <c r="B26" s="82" t="s">
        <v>204</v>
      </c>
      <c r="C26" s="59" t="s">
        <v>18</v>
      </c>
      <c r="D26" s="121" t="s">
        <v>149</v>
      </c>
      <c r="E26" s="60">
        <v>60000</v>
      </c>
      <c r="F26" s="63">
        <v>60000</v>
      </c>
      <c r="G26" s="49">
        <v>0</v>
      </c>
      <c r="H26" s="50">
        <f t="shared" si="0"/>
        <v>0</v>
      </c>
      <c r="I26" s="51"/>
      <c r="J26" s="51"/>
      <c r="K26" s="52">
        <f t="shared" si="4"/>
        <v>60000</v>
      </c>
      <c r="L26" s="53"/>
      <c r="M26" s="2"/>
    </row>
    <row r="27" spans="1:13" s="1" customFormat="1" ht="27.75" hidden="1" customHeight="1">
      <c r="A27" s="45">
        <v>17</v>
      </c>
      <c r="B27" s="82" t="s">
        <v>205</v>
      </c>
      <c r="C27" s="59" t="s">
        <v>18</v>
      </c>
      <c r="D27" s="121" t="s">
        <v>150</v>
      </c>
      <c r="E27" s="65">
        <v>2400000</v>
      </c>
      <c r="F27" s="63">
        <v>1636000</v>
      </c>
      <c r="G27" s="49">
        <v>764000</v>
      </c>
      <c r="H27" s="50">
        <f>G27/F27</f>
        <v>0.4669926650366748</v>
      </c>
      <c r="I27" s="51"/>
      <c r="J27" s="51"/>
      <c r="K27" s="52">
        <f>E27+I27-J27</f>
        <v>2400000</v>
      </c>
      <c r="L27" s="53"/>
      <c r="M27" s="2"/>
    </row>
    <row r="28" spans="1:13" s="1" customFormat="1" ht="27.75" hidden="1" customHeight="1">
      <c r="A28" s="45">
        <v>18</v>
      </c>
      <c r="B28" s="85" t="s">
        <v>207</v>
      </c>
      <c r="C28" s="59" t="s">
        <v>23</v>
      </c>
      <c r="D28" s="121" t="s">
        <v>151</v>
      </c>
      <c r="E28" s="64">
        <v>300000</v>
      </c>
      <c r="F28" s="63">
        <v>0</v>
      </c>
      <c r="G28" s="49">
        <v>300000</v>
      </c>
      <c r="H28" s="50" t="s">
        <v>807</v>
      </c>
      <c r="I28" s="51"/>
      <c r="J28" s="51"/>
      <c r="K28" s="52">
        <f t="shared" ref="K28" si="5">E28+I28-J28</f>
        <v>300000</v>
      </c>
      <c r="L28" s="53"/>
      <c r="M28" s="2"/>
    </row>
    <row r="29" spans="1:13" s="1" customFormat="1" ht="27.75" hidden="1" customHeight="1">
      <c r="A29" s="45">
        <v>19</v>
      </c>
      <c r="B29" s="82" t="s">
        <v>206</v>
      </c>
      <c r="C29" s="59" t="s">
        <v>20</v>
      </c>
      <c r="D29" s="121" t="s">
        <v>152</v>
      </c>
      <c r="E29" s="64">
        <v>10000</v>
      </c>
      <c r="F29" s="63">
        <v>10000</v>
      </c>
      <c r="G29" s="49">
        <v>0</v>
      </c>
      <c r="H29" s="50">
        <f>G29/F29</f>
        <v>0</v>
      </c>
      <c r="I29" s="51"/>
      <c r="J29" s="51"/>
      <c r="K29" s="52">
        <f>E29+I29-J29</f>
        <v>10000</v>
      </c>
      <c r="L29" s="53"/>
      <c r="M29" s="2"/>
    </row>
    <row r="30" spans="1:13" ht="27.75" customHeight="1">
      <c r="A30" s="55"/>
      <c r="B30" s="38" t="s">
        <v>839</v>
      </c>
      <c r="C30" s="38"/>
      <c r="D30" s="117"/>
      <c r="E30" s="112">
        <f>SUM(E31:E48)</f>
        <v>111879850</v>
      </c>
      <c r="F30" s="113">
        <f>SUM(F31:F48)</f>
        <v>82490408</v>
      </c>
      <c r="G30" s="113">
        <f>SUM(G31:G48)</f>
        <v>29389442</v>
      </c>
      <c r="H30" s="43">
        <f t="shared" ref="H30:H38" si="6">G30/F30</f>
        <v>0.3562770837549985</v>
      </c>
      <c r="I30" s="42">
        <f>SUM(I35:I48)</f>
        <v>1000000</v>
      </c>
      <c r="J30" s="42">
        <f>SUM(J35:J48)</f>
        <v>300000</v>
      </c>
      <c r="K30" s="42">
        <f>SUM(K31:K48)</f>
        <v>112579850</v>
      </c>
      <c r="L30" s="44"/>
      <c r="M30" s="130"/>
    </row>
    <row r="31" spans="1:13" s="1" customFormat="1" ht="27.75" hidden="1" customHeight="1">
      <c r="A31" s="45">
        <v>20</v>
      </c>
      <c r="B31" s="85" t="s">
        <v>221</v>
      </c>
      <c r="C31" s="59" t="s">
        <v>198</v>
      </c>
      <c r="D31" s="121" t="s">
        <v>153</v>
      </c>
      <c r="E31" s="66">
        <v>25100</v>
      </c>
      <c r="F31" s="67">
        <v>33500</v>
      </c>
      <c r="G31" s="49">
        <v>-8400</v>
      </c>
      <c r="H31" s="50">
        <f t="shared" ref="H31" si="7">G31/F31</f>
        <v>-0.2507462686567164</v>
      </c>
      <c r="I31" s="51"/>
      <c r="J31" s="51"/>
      <c r="K31" s="52">
        <f t="shared" ref="K31:K48" si="8">E31+I31-J31</f>
        <v>25100</v>
      </c>
      <c r="L31" s="53"/>
      <c r="M31" s="2"/>
    </row>
    <row r="32" spans="1:13" s="1" customFormat="1" ht="27.75" hidden="1" customHeight="1">
      <c r="A32" s="45">
        <v>21</v>
      </c>
      <c r="B32" s="85" t="s">
        <v>222</v>
      </c>
      <c r="C32" s="59" t="s">
        <v>198</v>
      </c>
      <c r="D32" s="121" t="s">
        <v>154</v>
      </c>
      <c r="E32" s="66">
        <v>228966</v>
      </c>
      <c r="F32" s="67">
        <v>228966</v>
      </c>
      <c r="G32" s="49">
        <v>0</v>
      </c>
      <c r="H32" s="50">
        <f>G32/F32</f>
        <v>0</v>
      </c>
      <c r="I32" s="51"/>
      <c r="J32" s="51"/>
      <c r="K32" s="52">
        <f t="shared" si="8"/>
        <v>228966</v>
      </c>
      <c r="L32" s="53"/>
      <c r="M32" s="2"/>
    </row>
    <row r="33" spans="1:13" s="1" customFormat="1" ht="27.75" hidden="1" customHeight="1">
      <c r="A33" s="45">
        <v>22</v>
      </c>
      <c r="B33" s="85" t="s">
        <v>28</v>
      </c>
      <c r="C33" s="59" t="s">
        <v>198</v>
      </c>
      <c r="D33" s="121" t="s">
        <v>155</v>
      </c>
      <c r="E33" s="66">
        <v>1932000</v>
      </c>
      <c r="F33" s="67">
        <v>1932000</v>
      </c>
      <c r="G33" s="49">
        <v>0</v>
      </c>
      <c r="H33" s="50">
        <f>G33/F33</f>
        <v>0</v>
      </c>
      <c r="I33" s="51"/>
      <c r="J33" s="51"/>
      <c r="K33" s="52">
        <f t="shared" si="8"/>
        <v>1932000</v>
      </c>
      <c r="L33" s="53"/>
      <c r="M33" s="2"/>
    </row>
    <row r="34" spans="1:13" s="1" customFormat="1" ht="27.75" hidden="1" customHeight="1">
      <c r="A34" s="45">
        <v>23</v>
      </c>
      <c r="B34" s="85" t="s">
        <v>223</v>
      </c>
      <c r="C34" s="59" t="s">
        <v>224</v>
      </c>
      <c r="D34" s="121" t="s">
        <v>156</v>
      </c>
      <c r="E34" s="66">
        <v>30480</v>
      </c>
      <c r="F34" s="67">
        <v>30480</v>
      </c>
      <c r="G34" s="49">
        <v>0</v>
      </c>
      <c r="H34" s="50">
        <f>G34/F34</f>
        <v>0</v>
      </c>
      <c r="I34" s="51"/>
      <c r="J34" s="51"/>
      <c r="K34" s="52">
        <f t="shared" si="8"/>
        <v>30480</v>
      </c>
      <c r="L34" s="53"/>
      <c r="M34" s="2"/>
    </row>
    <row r="35" spans="1:13" s="1" customFormat="1" ht="27.75" hidden="1" customHeight="1">
      <c r="A35" s="45">
        <v>24</v>
      </c>
      <c r="B35" s="82" t="s">
        <v>210</v>
      </c>
      <c r="C35" s="59" t="s">
        <v>27</v>
      </c>
      <c r="D35" s="121" t="s">
        <v>225</v>
      </c>
      <c r="E35" s="66">
        <v>24320000</v>
      </c>
      <c r="F35" s="63">
        <v>17933000</v>
      </c>
      <c r="G35" s="49">
        <v>6387000</v>
      </c>
      <c r="H35" s="50">
        <f t="shared" si="6"/>
        <v>0.35615903641331625</v>
      </c>
      <c r="I35" s="51"/>
      <c r="J35" s="51"/>
      <c r="K35" s="52">
        <f t="shared" si="8"/>
        <v>24320000</v>
      </c>
      <c r="L35" s="53"/>
      <c r="M35" s="2"/>
    </row>
    <row r="36" spans="1:13" s="1" customFormat="1" ht="27.75" hidden="1" customHeight="1">
      <c r="A36" s="45">
        <v>25</v>
      </c>
      <c r="B36" s="82" t="s">
        <v>24</v>
      </c>
      <c r="C36" s="59" t="s">
        <v>226</v>
      </c>
      <c r="D36" s="121" t="s">
        <v>157</v>
      </c>
      <c r="E36" s="66">
        <v>7909585</v>
      </c>
      <c r="F36" s="63">
        <v>5561920</v>
      </c>
      <c r="G36" s="49">
        <v>2347665</v>
      </c>
      <c r="H36" s="50">
        <f t="shared" si="6"/>
        <v>0.42209614665439271</v>
      </c>
      <c r="I36" s="51"/>
      <c r="J36" s="51"/>
      <c r="K36" s="52">
        <f t="shared" si="8"/>
        <v>7909585</v>
      </c>
      <c r="L36" s="53"/>
      <c r="M36" s="2"/>
    </row>
    <row r="37" spans="1:13" s="1" customFormat="1" ht="27.75" hidden="1" customHeight="1">
      <c r="A37" s="45">
        <v>26</v>
      </c>
      <c r="B37" s="82" t="s">
        <v>211</v>
      </c>
      <c r="C37" s="59" t="s">
        <v>226</v>
      </c>
      <c r="D37" s="121" t="s">
        <v>158</v>
      </c>
      <c r="E37" s="66">
        <v>2786016</v>
      </c>
      <c r="F37" s="63">
        <v>2733192</v>
      </c>
      <c r="G37" s="49">
        <v>52824</v>
      </c>
      <c r="H37" s="50">
        <f t="shared" si="6"/>
        <v>1.9326852998252594E-2</v>
      </c>
      <c r="I37" s="51"/>
      <c r="J37" s="51"/>
      <c r="K37" s="52">
        <f t="shared" si="8"/>
        <v>2786016</v>
      </c>
      <c r="L37" s="53"/>
      <c r="M37" s="2"/>
    </row>
    <row r="38" spans="1:13" s="1" customFormat="1" ht="27.75" hidden="1" customHeight="1">
      <c r="A38" s="45">
        <v>27</v>
      </c>
      <c r="B38" s="82" t="s">
        <v>212</v>
      </c>
      <c r="C38" s="59" t="s">
        <v>226</v>
      </c>
      <c r="D38" s="121" t="s">
        <v>159</v>
      </c>
      <c r="E38" s="66">
        <v>2353960</v>
      </c>
      <c r="F38" s="63">
        <v>2309328</v>
      </c>
      <c r="G38" s="49">
        <v>44632</v>
      </c>
      <c r="H38" s="50">
        <f t="shared" si="6"/>
        <v>1.9326834473058829E-2</v>
      </c>
      <c r="I38" s="51"/>
      <c r="J38" s="51"/>
      <c r="K38" s="52">
        <f t="shared" si="8"/>
        <v>2353960</v>
      </c>
      <c r="L38" s="53"/>
      <c r="M38" s="2"/>
    </row>
    <row r="39" spans="1:13" s="1" customFormat="1" ht="27.75" hidden="1" customHeight="1">
      <c r="A39" s="45">
        <v>28</v>
      </c>
      <c r="B39" s="82" t="s">
        <v>213</v>
      </c>
      <c r="C39" s="59" t="s">
        <v>226</v>
      </c>
      <c r="D39" s="121" t="s">
        <v>227</v>
      </c>
      <c r="E39" s="66">
        <v>74492</v>
      </c>
      <c r="F39" s="63">
        <v>73080</v>
      </c>
      <c r="G39" s="49">
        <v>1412</v>
      </c>
      <c r="H39" s="50">
        <f t="shared" ref="H39:H47" si="9">G39/F39</f>
        <v>1.9321291735084838E-2</v>
      </c>
      <c r="I39" s="51"/>
      <c r="J39" s="51"/>
      <c r="K39" s="52">
        <f t="shared" si="8"/>
        <v>74492</v>
      </c>
      <c r="L39" s="53"/>
      <c r="M39" s="2"/>
    </row>
    <row r="40" spans="1:13" s="1" customFormat="1" ht="27.75" hidden="1" customHeight="1">
      <c r="A40" s="45">
        <v>29</v>
      </c>
      <c r="B40" s="82" t="s">
        <v>214</v>
      </c>
      <c r="C40" s="59" t="s">
        <v>22</v>
      </c>
      <c r="D40" s="121" t="s">
        <v>228</v>
      </c>
      <c r="E40" s="66">
        <v>22470</v>
      </c>
      <c r="F40" s="63">
        <v>22470</v>
      </c>
      <c r="G40" s="49">
        <v>0</v>
      </c>
      <c r="H40" s="50">
        <f t="shared" si="9"/>
        <v>0</v>
      </c>
      <c r="I40" s="51"/>
      <c r="J40" s="51"/>
      <c r="K40" s="52">
        <f t="shared" si="8"/>
        <v>22470</v>
      </c>
      <c r="L40" s="53"/>
      <c r="M40" s="2"/>
    </row>
    <row r="41" spans="1:13" s="1" customFormat="1" ht="27.75" hidden="1" customHeight="1">
      <c r="A41" s="45">
        <v>30</v>
      </c>
      <c r="B41" s="82" t="s">
        <v>26</v>
      </c>
      <c r="C41" s="59" t="s">
        <v>22</v>
      </c>
      <c r="D41" s="121" t="s">
        <v>229</v>
      </c>
      <c r="E41" s="66">
        <v>19000</v>
      </c>
      <c r="F41" s="63">
        <v>19000</v>
      </c>
      <c r="G41" s="49">
        <v>0</v>
      </c>
      <c r="H41" s="50">
        <f t="shared" si="9"/>
        <v>0</v>
      </c>
      <c r="I41" s="51"/>
      <c r="J41" s="51"/>
      <c r="K41" s="52">
        <f t="shared" si="8"/>
        <v>19000</v>
      </c>
      <c r="L41" s="53"/>
      <c r="M41" s="2"/>
    </row>
    <row r="42" spans="1:13" s="1" customFormat="1" ht="27.75" hidden="1" customHeight="1">
      <c r="A42" s="45">
        <v>31</v>
      </c>
      <c r="B42" s="82" t="s">
        <v>25</v>
      </c>
      <c r="C42" s="59" t="s">
        <v>22</v>
      </c>
      <c r="D42" s="121" t="s">
        <v>230</v>
      </c>
      <c r="E42" s="66">
        <v>702100</v>
      </c>
      <c r="F42" s="63">
        <v>371392</v>
      </c>
      <c r="G42" s="49">
        <v>330708</v>
      </c>
      <c r="H42" s="50">
        <f t="shared" si="9"/>
        <v>0.89045536791314839</v>
      </c>
      <c r="I42" s="51"/>
      <c r="J42" s="51"/>
      <c r="K42" s="52">
        <f t="shared" si="8"/>
        <v>702100</v>
      </c>
      <c r="L42" s="53"/>
      <c r="M42" s="2"/>
    </row>
    <row r="43" spans="1:13" s="1" customFormat="1" ht="27.75" hidden="1" customHeight="1">
      <c r="A43" s="45">
        <v>32</v>
      </c>
      <c r="B43" s="82" t="s">
        <v>215</v>
      </c>
      <c r="C43" s="59" t="s">
        <v>22</v>
      </c>
      <c r="D43" s="121" t="s">
        <v>231</v>
      </c>
      <c r="E43" s="66">
        <v>2000781</v>
      </c>
      <c r="F43" s="63">
        <v>1900080</v>
      </c>
      <c r="G43" s="49">
        <v>100701</v>
      </c>
      <c r="H43" s="50">
        <f t="shared" si="9"/>
        <v>5.2998294808639636E-2</v>
      </c>
      <c r="I43" s="51"/>
      <c r="J43" s="51"/>
      <c r="K43" s="52">
        <f t="shared" si="8"/>
        <v>2000781</v>
      </c>
      <c r="L43" s="53"/>
      <c r="M43" s="2"/>
    </row>
    <row r="44" spans="1:13" s="1" customFormat="1" ht="27.75" customHeight="1">
      <c r="A44" s="45"/>
      <c r="B44" s="263" t="s">
        <v>216</v>
      </c>
      <c r="C44" s="59" t="s">
        <v>20</v>
      </c>
      <c r="D44" s="121" t="s">
        <v>232</v>
      </c>
      <c r="E44" s="66">
        <v>57368000</v>
      </c>
      <c r="F44" s="63">
        <v>37262000</v>
      </c>
      <c r="G44" s="49">
        <v>20106000</v>
      </c>
      <c r="H44" s="50">
        <f t="shared" si="9"/>
        <v>0.53958456336213834</v>
      </c>
      <c r="I44" s="51"/>
      <c r="J44" s="129">
        <v>300000</v>
      </c>
      <c r="K44" s="52">
        <f t="shared" si="8"/>
        <v>57068000</v>
      </c>
      <c r="L44" s="53" t="s">
        <v>854</v>
      </c>
      <c r="M44" s="2"/>
    </row>
    <row r="45" spans="1:13" s="1" customFormat="1" ht="27.75" customHeight="1">
      <c r="A45" s="45"/>
      <c r="B45" s="263" t="s">
        <v>217</v>
      </c>
      <c r="C45" s="59" t="s">
        <v>22</v>
      </c>
      <c r="D45" s="121" t="s">
        <v>233</v>
      </c>
      <c r="E45" s="66">
        <v>3600000</v>
      </c>
      <c r="F45" s="63">
        <v>3000000</v>
      </c>
      <c r="G45" s="49">
        <v>600000</v>
      </c>
      <c r="H45" s="50">
        <f t="shared" si="9"/>
        <v>0.2</v>
      </c>
      <c r="I45" s="129">
        <v>1000000</v>
      </c>
      <c r="J45" s="51"/>
      <c r="K45" s="52">
        <f t="shared" si="8"/>
        <v>4600000</v>
      </c>
      <c r="L45" s="53" t="s">
        <v>854</v>
      </c>
      <c r="M45" s="2"/>
    </row>
    <row r="46" spans="1:13" s="1" customFormat="1" ht="27.75" hidden="1" customHeight="1">
      <c r="A46" s="45">
        <v>35</v>
      </c>
      <c r="B46" s="82" t="s">
        <v>218</v>
      </c>
      <c r="C46" s="59" t="s">
        <v>22</v>
      </c>
      <c r="D46" s="121" t="s">
        <v>160</v>
      </c>
      <c r="E46" s="66">
        <v>1920000</v>
      </c>
      <c r="F46" s="63">
        <v>1980000</v>
      </c>
      <c r="G46" s="49">
        <v>-60000</v>
      </c>
      <c r="H46" s="50">
        <f t="shared" si="9"/>
        <v>-3.0303030303030304E-2</v>
      </c>
      <c r="I46" s="51"/>
      <c r="J46" s="51"/>
      <c r="K46" s="52">
        <f t="shared" si="8"/>
        <v>1920000</v>
      </c>
      <c r="L46" s="53"/>
      <c r="M46" s="2"/>
    </row>
    <row r="47" spans="1:13" s="1" customFormat="1" ht="27.75" hidden="1" customHeight="1">
      <c r="A47" s="45">
        <v>36</v>
      </c>
      <c r="B47" s="85" t="s">
        <v>219</v>
      </c>
      <c r="C47" s="59" t="s">
        <v>22</v>
      </c>
      <c r="D47" s="121" t="s">
        <v>234</v>
      </c>
      <c r="E47" s="66">
        <v>5676900</v>
      </c>
      <c r="F47" s="63">
        <v>7100000</v>
      </c>
      <c r="G47" s="49">
        <v>-1423100</v>
      </c>
      <c r="H47" s="50">
        <f t="shared" si="9"/>
        <v>-0.20043661971830987</v>
      </c>
      <c r="I47" s="51"/>
      <c r="J47" s="51"/>
      <c r="K47" s="52">
        <f t="shared" si="8"/>
        <v>5676900</v>
      </c>
      <c r="L47" s="53"/>
      <c r="M47" s="2"/>
    </row>
    <row r="48" spans="1:13" s="1" customFormat="1" ht="27.75" hidden="1" customHeight="1">
      <c r="A48" s="45">
        <v>37</v>
      </c>
      <c r="B48" s="85" t="s">
        <v>220</v>
      </c>
      <c r="C48" s="59" t="s">
        <v>22</v>
      </c>
      <c r="D48" s="121" t="s">
        <v>235</v>
      </c>
      <c r="E48" s="66">
        <v>910000</v>
      </c>
      <c r="F48" s="67">
        <v>0</v>
      </c>
      <c r="G48" s="49">
        <v>910000</v>
      </c>
      <c r="H48" s="50" t="s">
        <v>807</v>
      </c>
      <c r="I48" s="51"/>
      <c r="J48" s="51"/>
      <c r="K48" s="52">
        <f t="shared" si="8"/>
        <v>910000</v>
      </c>
      <c r="L48" s="53"/>
      <c r="M48" s="2"/>
    </row>
    <row r="49" spans="1:13" ht="27.75" customHeight="1">
      <c r="A49" s="55"/>
      <c r="B49" s="38" t="s">
        <v>841</v>
      </c>
      <c r="C49" s="38"/>
      <c r="D49" s="39"/>
      <c r="E49" s="40">
        <f>SUM(E50:E73)</f>
        <v>39001019</v>
      </c>
      <c r="F49" s="41">
        <f>SUM(F50:F73)</f>
        <v>40796812</v>
      </c>
      <c r="G49" s="80">
        <f>SUM(E49-F49)</f>
        <v>-1795793</v>
      </c>
      <c r="H49" s="43">
        <f t="shared" ref="H49:H72" si="10">G49/F49</f>
        <v>-4.4017973757361238E-2</v>
      </c>
      <c r="I49" s="42">
        <f>SUM(I50:I73)</f>
        <v>504000</v>
      </c>
      <c r="J49" s="42">
        <f>SUM(J50:J73)</f>
        <v>0</v>
      </c>
      <c r="K49" s="42">
        <f>SUM(K50:K73)</f>
        <v>39505019</v>
      </c>
      <c r="L49" s="44"/>
    </row>
    <row r="50" spans="1:13" s="1" customFormat="1" ht="27.75" hidden="1" customHeight="1">
      <c r="A50" s="45">
        <v>38</v>
      </c>
      <c r="B50" s="82" t="s">
        <v>236</v>
      </c>
      <c r="C50" s="59" t="s">
        <v>38</v>
      </c>
      <c r="D50" s="121" t="s">
        <v>250</v>
      </c>
      <c r="E50" s="68">
        <v>203000</v>
      </c>
      <c r="F50" s="63">
        <v>200000</v>
      </c>
      <c r="G50" s="49">
        <v>3000</v>
      </c>
      <c r="H50" s="50">
        <f t="shared" si="10"/>
        <v>1.4999999999999999E-2</v>
      </c>
      <c r="I50" s="51"/>
      <c r="J50" s="51"/>
      <c r="K50" s="52">
        <f>E50+I50-J50</f>
        <v>203000</v>
      </c>
      <c r="L50" s="53"/>
      <c r="M50" s="2"/>
    </row>
    <row r="51" spans="1:13" s="1" customFormat="1" ht="27.75" hidden="1" customHeight="1">
      <c r="A51" s="45">
        <v>39</v>
      </c>
      <c r="B51" s="82" t="s">
        <v>29</v>
      </c>
      <c r="C51" s="59" t="s">
        <v>39</v>
      </c>
      <c r="D51" s="121" t="s">
        <v>161</v>
      </c>
      <c r="E51" s="68">
        <v>150000</v>
      </c>
      <c r="F51" s="63">
        <v>150000</v>
      </c>
      <c r="G51" s="49">
        <v>0</v>
      </c>
      <c r="H51" s="50">
        <f t="shared" si="10"/>
        <v>0</v>
      </c>
      <c r="I51" s="51"/>
      <c r="J51" s="51"/>
      <c r="K51" s="52">
        <f t="shared" ref="K51:K53" si="11">E51+I51-J51</f>
        <v>150000</v>
      </c>
      <c r="L51" s="53"/>
      <c r="M51" s="2"/>
    </row>
    <row r="52" spans="1:13" s="1" customFormat="1" ht="27.75" hidden="1" customHeight="1">
      <c r="A52" s="45">
        <v>40</v>
      </c>
      <c r="B52" s="82" t="s">
        <v>30</v>
      </c>
      <c r="C52" s="59" t="s">
        <v>39</v>
      </c>
      <c r="D52" s="121" t="s">
        <v>162</v>
      </c>
      <c r="E52" s="68">
        <v>250000</v>
      </c>
      <c r="F52" s="63">
        <v>200000</v>
      </c>
      <c r="G52" s="49">
        <v>50000</v>
      </c>
      <c r="H52" s="50">
        <f t="shared" si="10"/>
        <v>0.25</v>
      </c>
      <c r="I52" s="51"/>
      <c r="J52" s="51"/>
      <c r="K52" s="52">
        <f t="shared" si="11"/>
        <v>250000</v>
      </c>
      <c r="L52" s="53"/>
      <c r="M52" s="2"/>
    </row>
    <row r="53" spans="1:13" s="1" customFormat="1" ht="27.75" hidden="1" customHeight="1">
      <c r="A53" s="45">
        <v>41</v>
      </c>
      <c r="B53" s="82" t="s">
        <v>237</v>
      </c>
      <c r="C53" s="59" t="s">
        <v>23</v>
      </c>
      <c r="D53" s="121" t="s">
        <v>200</v>
      </c>
      <c r="E53" s="68">
        <v>17330541</v>
      </c>
      <c r="F53" s="63">
        <v>19001810</v>
      </c>
      <c r="G53" s="49">
        <v>-1671269</v>
      </c>
      <c r="H53" s="50">
        <f t="shared" si="10"/>
        <v>-8.7953147621200295E-2</v>
      </c>
      <c r="I53" s="51"/>
      <c r="J53" s="51"/>
      <c r="K53" s="52">
        <f t="shared" si="11"/>
        <v>17330541</v>
      </c>
      <c r="L53" s="53"/>
      <c r="M53" s="2"/>
    </row>
    <row r="54" spans="1:13" s="1" customFormat="1" ht="27.75" hidden="1" customHeight="1">
      <c r="A54" s="45">
        <v>42</v>
      </c>
      <c r="B54" s="82" t="s">
        <v>238</v>
      </c>
      <c r="C54" s="59" t="s">
        <v>23</v>
      </c>
      <c r="D54" s="121" t="s">
        <v>251</v>
      </c>
      <c r="E54" s="68">
        <v>13253730</v>
      </c>
      <c r="F54" s="63">
        <v>14313600</v>
      </c>
      <c r="G54" s="49">
        <v>-1059870</v>
      </c>
      <c r="H54" s="50">
        <f t="shared" si="10"/>
        <v>-7.4046361502347419E-2</v>
      </c>
      <c r="I54" s="51"/>
      <c r="J54" s="51"/>
      <c r="K54" s="52">
        <f>E54+I54-J54</f>
        <v>13253730</v>
      </c>
      <c r="L54" s="53"/>
      <c r="M54" s="2"/>
    </row>
    <row r="55" spans="1:13" s="1" customFormat="1" ht="27.75" hidden="1" customHeight="1">
      <c r="A55" s="45">
        <v>43</v>
      </c>
      <c r="B55" s="82" t="s">
        <v>31</v>
      </c>
      <c r="C55" s="59" t="s">
        <v>18</v>
      </c>
      <c r="D55" s="121" t="s">
        <v>252</v>
      </c>
      <c r="E55" s="68">
        <v>381000</v>
      </c>
      <c r="F55" s="63">
        <v>379000</v>
      </c>
      <c r="G55" s="49">
        <v>2000</v>
      </c>
      <c r="H55" s="50">
        <f t="shared" si="10"/>
        <v>5.2770448548812663E-3</v>
      </c>
      <c r="I55" s="51"/>
      <c r="J55" s="51"/>
      <c r="K55" s="52">
        <f>E55+I55-J55</f>
        <v>381000</v>
      </c>
      <c r="L55" s="53"/>
      <c r="M55" s="2"/>
    </row>
    <row r="56" spans="1:13" s="1" customFormat="1" ht="27.75" hidden="1" customHeight="1">
      <c r="A56" s="45">
        <v>44</v>
      </c>
      <c r="B56" s="82" t="s">
        <v>32</v>
      </c>
      <c r="C56" s="59" t="s">
        <v>18</v>
      </c>
      <c r="D56" s="121" t="s">
        <v>253</v>
      </c>
      <c r="E56" s="68">
        <v>37000</v>
      </c>
      <c r="F56" s="63">
        <v>20000</v>
      </c>
      <c r="G56" s="49">
        <v>17000</v>
      </c>
      <c r="H56" s="50">
        <f t="shared" si="10"/>
        <v>0.85</v>
      </c>
      <c r="I56" s="51"/>
      <c r="J56" s="51"/>
      <c r="K56" s="52">
        <f>E56+I56-J56</f>
        <v>37000</v>
      </c>
      <c r="L56" s="53"/>
      <c r="M56" s="2"/>
    </row>
    <row r="57" spans="1:13" s="1" customFormat="1" ht="27.75" hidden="1" customHeight="1">
      <c r="A57" s="45">
        <v>45</v>
      </c>
      <c r="B57" s="82" t="s">
        <v>33</v>
      </c>
      <c r="C57" s="59" t="s">
        <v>18</v>
      </c>
      <c r="D57" s="121" t="s">
        <v>254</v>
      </c>
      <c r="E57" s="68">
        <v>1000000</v>
      </c>
      <c r="F57" s="69">
        <v>966000</v>
      </c>
      <c r="G57" s="49">
        <v>34000</v>
      </c>
      <c r="H57" s="50">
        <f t="shared" si="10"/>
        <v>3.5196687370600416E-2</v>
      </c>
      <c r="I57" s="51"/>
      <c r="J57" s="51"/>
      <c r="K57" s="52">
        <f>E57+I57-J57</f>
        <v>1000000</v>
      </c>
      <c r="L57" s="53"/>
      <c r="M57" s="2"/>
    </row>
    <row r="58" spans="1:13" s="1" customFormat="1" ht="27.75" hidden="1" customHeight="1">
      <c r="A58" s="45">
        <v>46</v>
      </c>
      <c r="B58" s="82" t="s">
        <v>34</v>
      </c>
      <c r="C58" s="59" t="s">
        <v>18</v>
      </c>
      <c r="D58" s="121" t="s">
        <v>255</v>
      </c>
      <c r="E58" s="68">
        <v>73000</v>
      </c>
      <c r="F58" s="63">
        <v>86000</v>
      </c>
      <c r="G58" s="49">
        <v>-13000</v>
      </c>
      <c r="H58" s="50">
        <f t="shared" si="10"/>
        <v>-0.15116279069767441</v>
      </c>
      <c r="I58" s="51"/>
      <c r="J58" s="51"/>
      <c r="K58" s="52">
        <f>E58+I58-J58</f>
        <v>73000</v>
      </c>
      <c r="L58" s="53"/>
      <c r="M58" s="2"/>
    </row>
    <row r="59" spans="1:13" s="1" customFormat="1" ht="27.75" hidden="1" customHeight="1">
      <c r="A59" s="45">
        <v>47</v>
      </c>
      <c r="B59" s="82" t="s">
        <v>35</v>
      </c>
      <c r="C59" s="59" t="s">
        <v>18</v>
      </c>
      <c r="D59" s="121" t="s">
        <v>163</v>
      </c>
      <c r="E59" s="68">
        <v>373000</v>
      </c>
      <c r="F59" s="63">
        <v>392000</v>
      </c>
      <c r="G59" s="49">
        <v>-19000</v>
      </c>
      <c r="H59" s="50">
        <f t="shared" si="10"/>
        <v>-4.8469387755102039E-2</v>
      </c>
      <c r="I59" s="51"/>
      <c r="J59" s="51"/>
      <c r="K59" s="52">
        <f t="shared" ref="K59" si="12">E59+I59-J59</f>
        <v>373000</v>
      </c>
      <c r="L59" s="53"/>
      <c r="M59" s="2"/>
    </row>
    <row r="60" spans="1:13" s="1" customFormat="1" ht="27.75" hidden="1" customHeight="1">
      <c r="A60" s="45">
        <v>48</v>
      </c>
      <c r="B60" s="82" t="s">
        <v>239</v>
      </c>
      <c r="C60" s="59" t="s">
        <v>18</v>
      </c>
      <c r="D60" s="121" t="s">
        <v>256</v>
      </c>
      <c r="E60" s="70">
        <v>119413</v>
      </c>
      <c r="F60" s="63">
        <v>193410</v>
      </c>
      <c r="G60" s="49">
        <v>-73997</v>
      </c>
      <c r="H60" s="50">
        <f t="shared" si="10"/>
        <v>-0.38259138617444804</v>
      </c>
      <c r="I60" s="51"/>
      <c r="J60" s="51"/>
      <c r="K60" s="52">
        <f>E60+I60-J60</f>
        <v>119413</v>
      </c>
      <c r="L60" s="53"/>
      <c r="M60" s="2"/>
    </row>
    <row r="61" spans="1:13" s="1" customFormat="1" ht="27.75" hidden="1" customHeight="1">
      <c r="A61" s="45">
        <v>49</v>
      </c>
      <c r="B61" s="82" t="s">
        <v>240</v>
      </c>
      <c r="C61" s="59" t="s">
        <v>18</v>
      </c>
      <c r="D61" s="121" t="s">
        <v>257</v>
      </c>
      <c r="E61" s="68">
        <v>150000</v>
      </c>
      <c r="F61" s="63">
        <v>128000</v>
      </c>
      <c r="G61" s="49">
        <v>22000</v>
      </c>
      <c r="H61" s="50">
        <f t="shared" si="10"/>
        <v>0.171875</v>
      </c>
      <c r="I61" s="51"/>
      <c r="J61" s="51"/>
      <c r="K61" s="52">
        <f>E61+I61-J61</f>
        <v>150000</v>
      </c>
      <c r="L61" s="53"/>
      <c r="M61" s="2"/>
    </row>
    <row r="62" spans="1:13" s="1" customFormat="1" ht="27.75" hidden="1" customHeight="1">
      <c r="A62" s="45">
        <v>50</v>
      </c>
      <c r="B62" s="82" t="s">
        <v>241</v>
      </c>
      <c r="C62" s="59" t="s">
        <v>18</v>
      </c>
      <c r="D62" s="121" t="s">
        <v>258</v>
      </c>
      <c r="E62" s="68">
        <v>35000</v>
      </c>
      <c r="F62" s="63">
        <v>50000</v>
      </c>
      <c r="G62" s="49">
        <v>-15000</v>
      </c>
      <c r="H62" s="50">
        <f t="shared" si="10"/>
        <v>-0.3</v>
      </c>
      <c r="I62" s="51"/>
      <c r="J62" s="51"/>
      <c r="K62" s="52">
        <f>E62+I62-J62</f>
        <v>35000</v>
      </c>
      <c r="L62" s="53"/>
      <c r="M62" s="2"/>
    </row>
    <row r="63" spans="1:13" s="1" customFormat="1" ht="27.75" hidden="1" customHeight="1">
      <c r="A63" s="45">
        <v>51</v>
      </c>
      <c r="B63" s="82" t="s">
        <v>242</v>
      </c>
      <c r="C63" s="59" t="s">
        <v>18</v>
      </c>
      <c r="D63" s="121" t="s">
        <v>259</v>
      </c>
      <c r="E63" s="68">
        <v>133000</v>
      </c>
      <c r="F63" s="63">
        <v>165000</v>
      </c>
      <c r="G63" s="49">
        <v>-32000</v>
      </c>
      <c r="H63" s="50">
        <f t="shared" si="10"/>
        <v>-0.19393939393939394</v>
      </c>
      <c r="I63" s="51"/>
      <c r="J63" s="51"/>
      <c r="K63" s="52">
        <f t="shared" ref="K63:K64" si="13">E63+I63-J63</f>
        <v>133000</v>
      </c>
      <c r="L63" s="53"/>
      <c r="M63" s="2"/>
    </row>
    <row r="64" spans="1:13" s="1" customFormat="1" ht="27.75" hidden="1" customHeight="1">
      <c r="A64" s="45">
        <v>52</v>
      </c>
      <c r="B64" s="82" t="s">
        <v>243</v>
      </c>
      <c r="C64" s="59" t="s">
        <v>18</v>
      </c>
      <c r="D64" s="121" t="s">
        <v>260</v>
      </c>
      <c r="E64" s="68">
        <v>39600</v>
      </c>
      <c r="F64" s="63">
        <v>39600</v>
      </c>
      <c r="G64" s="49">
        <v>0</v>
      </c>
      <c r="H64" s="50">
        <f t="shared" si="10"/>
        <v>0</v>
      </c>
      <c r="I64" s="51"/>
      <c r="J64" s="51"/>
      <c r="K64" s="52">
        <f t="shared" si="13"/>
        <v>39600</v>
      </c>
      <c r="L64" s="53"/>
      <c r="M64" s="2"/>
    </row>
    <row r="65" spans="1:13" s="1" customFormat="1" ht="27.75" hidden="1" customHeight="1">
      <c r="A65" s="45">
        <v>53</v>
      </c>
      <c r="B65" s="82" t="s">
        <v>244</v>
      </c>
      <c r="C65" s="59" t="s">
        <v>18</v>
      </c>
      <c r="D65" s="121" t="s">
        <v>164</v>
      </c>
      <c r="E65" s="68">
        <v>100000</v>
      </c>
      <c r="F65" s="63">
        <v>0</v>
      </c>
      <c r="G65" s="49">
        <v>100000</v>
      </c>
      <c r="H65" s="50" t="s">
        <v>807</v>
      </c>
      <c r="I65" s="51"/>
      <c r="J65" s="51"/>
      <c r="K65" s="52">
        <f>E65+I65-J65</f>
        <v>100000</v>
      </c>
      <c r="L65" s="53"/>
      <c r="M65" s="2"/>
    </row>
    <row r="66" spans="1:13" s="1" customFormat="1" ht="27.75" hidden="1" customHeight="1">
      <c r="A66" s="45">
        <v>54</v>
      </c>
      <c r="B66" s="82" t="s">
        <v>245</v>
      </c>
      <c r="C66" s="59" t="s">
        <v>23</v>
      </c>
      <c r="D66" s="121" t="s">
        <v>261</v>
      </c>
      <c r="E66" s="68">
        <v>1000000</v>
      </c>
      <c r="F66" s="63">
        <v>1000000</v>
      </c>
      <c r="G66" s="49">
        <v>0</v>
      </c>
      <c r="H66" s="50">
        <f t="shared" si="10"/>
        <v>0</v>
      </c>
      <c r="I66" s="51"/>
      <c r="J66" s="51"/>
      <c r="K66" s="52">
        <f t="shared" ref="K66" si="14">E66+I66-J66</f>
        <v>1000000</v>
      </c>
      <c r="L66" s="53"/>
      <c r="M66" s="2"/>
    </row>
    <row r="67" spans="1:13" s="1" customFormat="1" ht="27.75" hidden="1" customHeight="1">
      <c r="A67" s="45">
        <v>55</v>
      </c>
      <c r="B67" s="85" t="s">
        <v>246</v>
      </c>
      <c r="C67" s="59" t="s">
        <v>23</v>
      </c>
      <c r="D67" s="121" t="s">
        <v>262</v>
      </c>
      <c r="E67" s="68">
        <v>176000</v>
      </c>
      <c r="F67" s="63">
        <v>0</v>
      </c>
      <c r="G67" s="49">
        <v>176000</v>
      </c>
      <c r="H67" s="50" t="s">
        <v>807</v>
      </c>
      <c r="I67" s="51"/>
      <c r="J67" s="51"/>
      <c r="K67" s="52">
        <f>E67+I67-J67</f>
        <v>176000</v>
      </c>
      <c r="L67" s="53"/>
      <c r="M67" s="2"/>
    </row>
    <row r="68" spans="1:13" s="1" customFormat="1" ht="27.75" hidden="1" customHeight="1">
      <c r="A68" s="45">
        <v>56</v>
      </c>
      <c r="B68" s="82" t="s">
        <v>247</v>
      </c>
      <c r="C68" s="59" t="s">
        <v>22</v>
      </c>
      <c r="D68" s="121" t="s">
        <v>263</v>
      </c>
      <c r="E68" s="70">
        <v>2194881</v>
      </c>
      <c r="F68" s="63">
        <v>1676000</v>
      </c>
      <c r="G68" s="49">
        <v>518881</v>
      </c>
      <c r="H68" s="50">
        <f t="shared" si="10"/>
        <v>0.30959486873508352</v>
      </c>
      <c r="I68" s="51"/>
      <c r="J68" s="51"/>
      <c r="K68" s="52">
        <f>E68+I68-J68</f>
        <v>2194881</v>
      </c>
      <c r="L68" s="53"/>
      <c r="M68" s="2"/>
    </row>
    <row r="69" spans="1:13" s="1" customFormat="1" ht="27.75" hidden="1" customHeight="1">
      <c r="A69" s="45">
        <v>57</v>
      </c>
      <c r="B69" s="82" t="s">
        <v>36</v>
      </c>
      <c r="C69" s="59" t="s">
        <v>22</v>
      </c>
      <c r="D69" s="121" t="s">
        <v>264</v>
      </c>
      <c r="E69" s="68">
        <v>426858</v>
      </c>
      <c r="F69" s="63">
        <v>426858</v>
      </c>
      <c r="G69" s="49">
        <v>0</v>
      </c>
      <c r="H69" s="50">
        <f t="shared" si="10"/>
        <v>0</v>
      </c>
      <c r="I69" s="51"/>
      <c r="J69" s="51"/>
      <c r="K69" s="52">
        <f t="shared" ref="K69:K73" si="15">E69+I69-J69</f>
        <v>426858</v>
      </c>
      <c r="L69" s="53"/>
      <c r="M69" s="2"/>
    </row>
    <row r="70" spans="1:13" s="1" customFormat="1" ht="27.75" hidden="1" customHeight="1">
      <c r="A70" s="45">
        <v>58</v>
      </c>
      <c r="B70" s="82" t="s">
        <v>37</v>
      </c>
      <c r="C70" s="59" t="s">
        <v>22</v>
      </c>
      <c r="D70" s="121" t="s">
        <v>265</v>
      </c>
      <c r="E70" s="68">
        <v>1200000</v>
      </c>
      <c r="F70" s="63">
        <v>1114834</v>
      </c>
      <c r="G70" s="49">
        <v>85166</v>
      </c>
      <c r="H70" s="50">
        <f t="shared" si="10"/>
        <v>7.6393436152826344E-2</v>
      </c>
      <c r="I70" s="51"/>
      <c r="J70" s="51"/>
      <c r="K70" s="52">
        <f t="shared" si="15"/>
        <v>1200000</v>
      </c>
      <c r="L70" s="53"/>
      <c r="M70" s="2"/>
    </row>
    <row r="71" spans="1:13" s="1" customFormat="1" ht="27.75" hidden="1" customHeight="1">
      <c r="A71" s="45">
        <v>59</v>
      </c>
      <c r="B71" s="82" t="s">
        <v>248</v>
      </c>
      <c r="C71" s="59" t="s">
        <v>22</v>
      </c>
      <c r="D71" s="121" t="s">
        <v>266</v>
      </c>
      <c r="E71" s="68">
        <v>247996</v>
      </c>
      <c r="F71" s="63">
        <v>207200</v>
      </c>
      <c r="G71" s="49">
        <v>40796</v>
      </c>
      <c r="H71" s="50">
        <f t="shared" si="10"/>
        <v>0.19689189189189188</v>
      </c>
      <c r="I71" s="51"/>
      <c r="J71" s="51"/>
      <c r="K71" s="52">
        <f t="shared" si="15"/>
        <v>247996</v>
      </c>
      <c r="L71" s="53"/>
      <c r="M71" s="2"/>
    </row>
    <row r="72" spans="1:13" s="1" customFormat="1" ht="27.75" hidden="1" customHeight="1">
      <c r="A72" s="45">
        <v>60</v>
      </c>
      <c r="B72" s="82" t="s">
        <v>249</v>
      </c>
      <c r="C72" s="59" t="s">
        <v>22</v>
      </c>
      <c r="D72" s="121" t="s">
        <v>165</v>
      </c>
      <c r="E72" s="68">
        <v>127000</v>
      </c>
      <c r="F72" s="63">
        <v>87500</v>
      </c>
      <c r="G72" s="49">
        <v>39500</v>
      </c>
      <c r="H72" s="50">
        <f t="shared" si="10"/>
        <v>0.4514285714285714</v>
      </c>
      <c r="I72" s="51"/>
      <c r="J72" s="51"/>
      <c r="K72" s="52">
        <f>E72+I72-J72</f>
        <v>127000</v>
      </c>
      <c r="L72" s="53"/>
      <c r="M72" s="2"/>
    </row>
    <row r="73" spans="1:13" s="1" customFormat="1" ht="27.75" customHeight="1">
      <c r="A73" s="123"/>
      <c r="B73" s="132" t="s">
        <v>815</v>
      </c>
      <c r="C73" s="126" t="s">
        <v>814</v>
      </c>
      <c r="D73" s="127"/>
      <c r="E73" s="68"/>
      <c r="F73" s="131"/>
      <c r="G73" s="122"/>
      <c r="H73" s="128"/>
      <c r="I73" s="129">
        <v>504000</v>
      </c>
      <c r="J73" s="129"/>
      <c r="K73" s="52">
        <f t="shared" si="15"/>
        <v>504000</v>
      </c>
      <c r="L73" s="53" t="s">
        <v>854</v>
      </c>
      <c r="M73" s="2"/>
    </row>
    <row r="74" spans="1:13" ht="27.75" customHeight="1">
      <c r="A74" s="55"/>
      <c r="B74" s="38" t="s">
        <v>842</v>
      </c>
      <c r="C74" s="38"/>
      <c r="D74" s="117"/>
      <c r="E74" s="40">
        <f>SUM(E75:E79)</f>
        <v>1800000</v>
      </c>
      <c r="F74" s="41">
        <f>SUM(F75:F79)</f>
        <v>151500</v>
      </c>
      <c r="G74" s="80">
        <f>SUM(G75:G79)</f>
        <v>1648500</v>
      </c>
      <c r="H74" s="43">
        <f t="shared" ref="H74" si="16">G74/F74</f>
        <v>10.881188118811881</v>
      </c>
      <c r="I74" s="42">
        <f>SUM(I75:I79)</f>
        <v>225000</v>
      </c>
      <c r="J74" s="42">
        <f>SUM(J75:J79)</f>
        <v>0</v>
      </c>
      <c r="K74" s="42">
        <f>SUM(K75:K79)</f>
        <v>2025000</v>
      </c>
      <c r="L74" s="44"/>
    </row>
    <row r="75" spans="1:13" s="1" customFormat="1" ht="27.75" hidden="1" customHeight="1">
      <c r="A75" s="45">
        <v>61</v>
      </c>
      <c r="B75" s="86" t="s">
        <v>270</v>
      </c>
      <c r="C75" s="59" t="s">
        <v>22</v>
      </c>
      <c r="D75" s="121" t="s">
        <v>267</v>
      </c>
      <c r="E75" s="68">
        <v>150000</v>
      </c>
      <c r="F75" s="63">
        <v>151500</v>
      </c>
      <c r="G75" s="49">
        <v>-1500</v>
      </c>
      <c r="H75" s="50">
        <f>G75/F75</f>
        <v>-9.9009900990099011E-3</v>
      </c>
      <c r="I75" s="51"/>
      <c r="J75" s="51"/>
      <c r="K75" s="52">
        <f>E75+I75-J75</f>
        <v>150000</v>
      </c>
      <c r="L75" s="53"/>
      <c r="M75" s="2"/>
    </row>
    <row r="76" spans="1:13" s="1" customFormat="1" ht="27.75" hidden="1" customHeight="1">
      <c r="A76" s="45">
        <v>62</v>
      </c>
      <c r="B76" s="125" t="s">
        <v>816</v>
      </c>
      <c r="C76" s="59" t="s">
        <v>22</v>
      </c>
      <c r="D76" s="121" t="s">
        <v>268</v>
      </c>
      <c r="E76" s="68">
        <v>950000</v>
      </c>
      <c r="F76" s="63">
        <v>0</v>
      </c>
      <c r="G76" s="49">
        <v>950000</v>
      </c>
      <c r="H76" s="50" t="s">
        <v>807</v>
      </c>
      <c r="I76" s="51"/>
      <c r="J76" s="51"/>
      <c r="K76" s="52">
        <f>E76+I76-J76</f>
        <v>950000</v>
      </c>
      <c r="L76" s="53"/>
      <c r="M76" s="2"/>
    </row>
    <row r="77" spans="1:13" s="1" customFormat="1" ht="27.75" hidden="1" customHeight="1">
      <c r="A77" s="45">
        <v>63</v>
      </c>
      <c r="B77" s="125" t="s">
        <v>271</v>
      </c>
      <c r="C77" s="59" t="s">
        <v>22</v>
      </c>
      <c r="D77" s="121" t="s">
        <v>269</v>
      </c>
      <c r="E77" s="68">
        <v>700000</v>
      </c>
      <c r="F77" s="63">
        <v>0</v>
      </c>
      <c r="G77" s="49">
        <v>700000</v>
      </c>
      <c r="H77" s="50" t="s">
        <v>807</v>
      </c>
      <c r="I77" s="51"/>
      <c r="J77" s="51"/>
      <c r="K77" s="52">
        <f t="shared" ref="K77:K79" si="17">E77+I77-J77</f>
        <v>700000</v>
      </c>
      <c r="L77" s="53"/>
      <c r="M77" s="2"/>
    </row>
    <row r="78" spans="1:13" s="1" customFormat="1" ht="27.75" customHeight="1">
      <c r="A78" s="123"/>
      <c r="B78" s="133" t="s">
        <v>817</v>
      </c>
      <c r="C78" s="59" t="s">
        <v>22</v>
      </c>
      <c r="D78" s="127"/>
      <c r="E78" s="68"/>
      <c r="F78" s="131"/>
      <c r="G78" s="122"/>
      <c r="H78" s="128"/>
      <c r="I78" s="129">
        <v>125000</v>
      </c>
      <c r="J78" s="129"/>
      <c r="K78" s="52">
        <f t="shared" si="17"/>
        <v>125000</v>
      </c>
      <c r="L78" s="53" t="s">
        <v>854</v>
      </c>
      <c r="M78" s="2"/>
    </row>
    <row r="79" spans="1:13" s="1" customFormat="1" ht="27.75" customHeight="1">
      <c r="A79" s="123"/>
      <c r="B79" s="133" t="s">
        <v>818</v>
      </c>
      <c r="C79" s="59" t="s">
        <v>22</v>
      </c>
      <c r="D79" s="127"/>
      <c r="E79" s="68"/>
      <c r="F79" s="131"/>
      <c r="G79" s="122"/>
      <c r="H79" s="128"/>
      <c r="I79" s="129">
        <v>100000</v>
      </c>
      <c r="J79" s="129"/>
      <c r="K79" s="52">
        <f t="shared" si="17"/>
        <v>100000</v>
      </c>
      <c r="L79" s="53" t="s">
        <v>854</v>
      </c>
      <c r="M79" s="2"/>
    </row>
    <row r="80" spans="1:13" ht="27.75" hidden="1" customHeight="1">
      <c r="A80" s="55"/>
      <c r="B80" s="38" t="s">
        <v>272</v>
      </c>
      <c r="C80" s="38"/>
      <c r="D80" s="117"/>
      <c r="E80" s="40">
        <f>SUM(E81:E94)</f>
        <v>9885111</v>
      </c>
      <c r="F80" s="41">
        <f>SUM(F81:F94)</f>
        <v>5225627</v>
      </c>
      <c r="G80" s="80">
        <f>SUM(G81:G94)</f>
        <v>4659484</v>
      </c>
      <c r="H80" s="43">
        <f t="shared" ref="H80:H85" si="18">G80/F80</f>
        <v>0.89166027349445343</v>
      </c>
      <c r="I80" s="42">
        <f>SUM(I85:I100)</f>
        <v>0</v>
      </c>
      <c r="J80" s="42">
        <f>SUM(J85:J100)</f>
        <v>0</v>
      </c>
      <c r="K80" s="42">
        <f>SUM(K81:K94)</f>
        <v>9885111</v>
      </c>
      <c r="L80" s="44"/>
    </row>
    <row r="81" spans="1:13" s="1" customFormat="1" ht="27.75" hidden="1" customHeight="1">
      <c r="A81" s="45">
        <v>64</v>
      </c>
      <c r="B81" s="87" t="s">
        <v>282</v>
      </c>
      <c r="C81" s="46" t="s">
        <v>198</v>
      </c>
      <c r="D81" s="121" t="s">
        <v>166</v>
      </c>
      <c r="E81" s="71">
        <v>31795</v>
      </c>
      <c r="F81" s="61">
        <v>30627</v>
      </c>
      <c r="G81" s="49">
        <v>1168</v>
      </c>
      <c r="H81" s="50">
        <f>G81/F81</f>
        <v>3.8136284977307602E-2</v>
      </c>
      <c r="I81" s="51"/>
      <c r="J81" s="51"/>
      <c r="K81" s="52">
        <f>E81+I81-J81</f>
        <v>31795</v>
      </c>
      <c r="L81" s="53"/>
      <c r="M81" s="2"/>
    </row>
    <row r="82" spans="1:13" s="1" customFormat="1" ht="27.75" hidden="1" customHeight="1">
      <c r="A82" s="45">
        <v>65</v>
      </c>
      <c r="B82" s="87" t="s">
        <v>283</v>
      </c>
      <c r="C82" s="46" t="s">
        <v>286</v>
      </c>
      <c r="D82" s="121" t="s">
        <v>167</v>
      </c>
      <c r="E82" s="71">
        <v>45600</v>
      </c>
      <c r="F82" s="61">
        <v>60000</v>
      </c>
      <c r="G82" s="49">
        <v>-14400</v>
      </c>
      <c r="H82" s="50">
        <f>G82/F82</f>
        <v>-0.24</v>
      </c>
      <c r="I82" s="51"/>
      <c r="J82" s="51"/>
      <c r="K82" s="52">
        <f>E82+I82-J82</f>
        <v>45600</v>
      </c>
      <c r="L82" s="53"/>
      <c r="M82" s="2"/>
    </row>
    <row r="83" spans="1:13" s="1" customFormat="1" ht="27.75" hidden="1" customHeight="1">
      <c r="A83" s="45">
        <v>66</v>
      </c>
      <c r="B83" s="87" t="s">
        <v>284</v>
      </c>
      <c r="C83" s="46" t="s">
        <v>287</v>
      </c>
      <c r="D83" s="121" t="s">
        <v>288</v>
      </c>
      <c r="E83" s="64">
        <v>673000</v>
      </c>
      <c r="F83" s="63">
        <v>660000</v>
      </c>
      <c r="G83" s="49">
        <v>13000</v>
      </c>
      <c r="H83" s="50">
        <f t="shared" ref="H83" si="19">G83/F83</f>
        <v>1.9696969696969695E-2</v>
      </c>
      <c r="I83" s="51"/>
      <c r="J83" s="51"/>
      <c r="K83" s="52">
        <f t="shared" ref="K83:K100" si="20">E83+I83-J83</f>
        <v>673000</v>
      </c>
      <c r="L83" s="53"/>
      <c r="M83" s="2"/>
    </row>
    <row r="84" spans="1:13" s="1" customFormat="1" ht="27.75" hidden="1" customHeight="1">
      <c r="A84" s="45">
        <v>67</v>
      </c>
      <c r="B84" s="87" t="s">
        <v>285</v>
      </c>
      <c r="C84" s="46" t="s">
        <v>289</v>
      </c>
      <c r="D84" s="121" t="s">
        <v>168</v>
      </c>
      <c r="E84" s="71">
        <v>42000</v>
      </c>
      <c r="F84" s="61">
        <v>60000</v>
      </c>
      <c r="G84" s="49">
        <v>-18000</v>
      </c>
      <c r="H84" s="50">
        <f t="shared" ref="H84" si="21">G84/F84</f>
        <v>-0.3</v>
      </c>
      <c r="I84" s="51"/>
      <c r="J84" s="51"/>
      <c r="K84" s="52">
        <f t="shared" si="20"/>
        <v>42000</v>
      </c>
      <c r="L84" s="53"/>
      <c r="M84" s="2"/>
    </row>
    <row r="85" spans="1:13" s="1" customFormat="1" ht="27.75" hidden="1" customHeight="1">
      <c r="A85" s="45">
        <v>68</v>
      </c>
      <c r="B85" s="82" t="s">
        <v>79</v>
      </c>
      <c r="C85" s="46" t="s">
        <v>18</v>
      </c>
      <c r="D85" s="121" t="s">
        <v>290</v>
      </c>
      <c r="E85" s="71">
        <v>175000</v>
      </c>
      <c r="F85" s="61">
        <v>105000</v>
      </c>
      <c r="G85" s="49">
        <v>70000</v>
      </c>
      <c r="H85" s="50">
        <f t="shared" si="18"/>
        <v>0.66666666666666663</v>
      </c>
      <c r="I85" s="51"/>
      <c r="J85" s="51"/>
      <c r="K85" s="52">
        <f t="shared" si="20"/>
        <v>175000</v>
      </c>
      <c r="L85" s="53"/>
      <c r="M85" s="2"/>
    </row>
    <row r="86" spans="1:13" s="1" customFormat="1" ht="27.75" hidden="1" customHeight="1">
      <c r="A86" s="45">
        <v>69</v>
      </c>
      <c r="B86" s="82" t="s">
        <v>273</v>
      </c>
      <c r="C86" s="46" t="s">
        <v>18</v>
      </c>
      <c r="D86" s="121" t="s">
        <v>169</v>
      </c>
      <c r="E86" s="71">
        <v>259000</v>
      </c>
      <c r="F86" s="61">
        <v>0</v>
      </c>
      <c r="G86" s="49">
        <v>259000</v>
      </c>
      <c r="H86" s="50" t="s">
        <v>807</v>
      </c>
      <c r="I86" s="51"/>
      <c r="J86" s="51"/>
      <c r="K86" s="52">
        <f t="shared" si="20"/>
        <v>259000</v>
      </c>
      <c r="L86" s="53"/>
      <c r="M86" s="2"/>
    </row>
    <row r="87" spans="1:13" s="1" customFormat="1" ht="27.75" hidden="1" customHeight="1">
      <c r="A87" s="45">
        <v>70</v>
      </c>
      <c r="B87" s="82" t="s">
        <v>274</v>
      </c>
      <c r="C87" s="46" t="s">
        <v>18</v>
      </c>
      <c r="D87" s="121" t="s">
        <v>291</v>
      </c>
      <c r="E87" s="71">
        <v>63000</v>
      </c>
      <c r="F87" s="61">
        <v>0</v>
      </c>
      <c r="G87" s="49">
        <v>63000</v>
      </c>
      <c r="H87" s="50" t="s">
        <v>807</v>
      </c>
      <c r="I87" s="51"/>
      <c r="J87" s="51"/>
      <c r="K87" s="52">
        <f t="shared" si="20"/>
        <v>63000</v>
      </c>
      <c r="L87" s="53"/>
      <c r="M87" s="2"/>
    </row>
    <row r="88" spans="1:13" s="1" customFormat="1" ht="27.75" hidden="1" customHeight="1">
      <c r="A88" s="45">
        <v>71</v>
      </c>
      <c r="B88" s="82" t="s">
        <v>275</v>
      </c>
      <c r="C88" s="46" t="s">
        <v>18</v>
      </c>
      <c r="D88" s="121" t="s">
        <v>292</v>
      </c>
      <c r="E88" s="71">
        <v>140000</v>
      </c>
      <c r="F88" s="61">
        <v>70000</v>
      </c>
      <c r="G88" s="49">
        <v>70000</v>
      </c>
      <c r="H88" s="50">
        <f>G88/F88</f>
        <v>1</v>
      </c>
      <c r="I88" s="51"/>
      <c r="J88" s="51"/>
      <c r="K88" s="52">
        <f t="shared" si="20"/>
        <v>140000</v>
      </c>
      <c r="L88" s="53"/>
      <c r="M88" s="2"/>
    </row>
    <row r="89" spans="1:13" s="1" customFormat="1" ht="27.75" hidden="1" customHeight="1">
      <c r="A89" s="45">
        <v>72</v>
      </c>
      <c r="B89" s="82" t="s">
        <v>276</v>
      </c>
      <c r="C89" s="46" t="s">
        <v>18</v>
      </c>
      <c r="D89" s="121" t="s">
        <v>293</v>
      </c>
      <c r="E89" s="71">
        <v>1890000</v>
      </c>
      <c r="F89" s="61">
        <v>0</v>
      </c>
      <c r="G89" s="49">
        <v>1890000</v>
      </c>
      <c r="H89" s="50" t="s">
        <v>807</v>
      </c>
      <c r="I89" s="51"/>
      <c r="J89" s="51"/>
      <c r="K89" s="52">
        <f t="shared" si="20"/>
        <v>1890000</v>
      </c>
      <c r="L89" s="53"/>
      <c r="M89" s="2"/>
    </row>
    <row r="90" spans="1:13" s="1" customFormat="1" ht="27.75" hidden="1" customHeight="1">
      <c r="A90" s="45">
        <v>73</v>
      </c>
      <c r="B90" s="82" t="s">
        <v>277</v>
      </c>
      <c r="C90" s="46" t="s">
        <v>18</v>
      </c>
      <c r="D90" s="121" t="s">
        <v>294</v>
      </c>
      <c r="E90" s="71">
        <v>350000</v>
      </c>
      <c r="F90" s="61">
        <v>0</v>
      </c>
      <c r="G90" s="49">
        <v>350000</v>
      </c>
      <c r="H90" s="50" t="s">
        <v>807</v>
      </c>
      <c r="I90" s="51"/>
      <c r="J90" s="51"/>
      <c r="K90" s="52">
        <f t="shared" si="20"/>
        <v>350000</v>
      </c>
      <c r="L90" s="53"/>
      <c r="M90" s="2"/>
    </row>
    <row r="91" spans="1:13" s="1" customFormat="1" ht="27.75" hidden="1" customHeight="1">
      <c r="A91" s="45">
        <v>74</v>
      </c>
      <c r="B91" s="82" t="s">
        <v>278</v>
      </c>
      <c r="C91" s="46" t="s">
        <v>18</v>
      </c>
      <c r="D91" s="121" t="s">
        <v>170</v>
      </c>
      <c r="E91" s="71">
        <v>123716</v>
      </c>
      <c r="F91" s="61">
        <v>80000</v>
      </c>
      <c r="G91" s="49">
        <v>43716</v>
      </c>
      <c r="H91" s="50">
        <f t="shared" ref="H91" si="22">G91/F91</f>
        <v>0.54644999999999999</v>
      </c>
      <c r="I91" s="51"/>
      <c r="J91" s="51"/>
      <c r="K91" s="52">
        <f t="shared" si="20"/>
        <v>123716</v>
      </c>
      <c r="L91" s="53"/>
      <c r="M91" s="2"/>
    </row>
    <row r="92" spans="1:13" s="1" customFormat="1" ht="27.75" hidden="1" customHeight="1">
      <c r="A92" s="45">
        <v>75</v>
      </c>
      <c r="B92" s="82" t="s">
        <v>279</v>
      </c>
      <c r="C92" s="46" t="s">
        <v>18</v>
      </c>
      <c r="D92" s="121" t="s">
        <v>295</v>
      </c>
      <c r="E92" s="71">
        <v>50000</v>
      </c>
      <c r="F92" s="61">
        <v>125000</v>
      </c>
      <c r="G92" s="49">
        <v>-75000</v>
      </c>
      <c r="H92" s="50">
        <f>G92/F92</f>
        <v>-0.6</v>
      </c>
      <c r="I92" s="51"/>
      <c r="J92" s="51"/>
      <c r="K92" s="52">
        <f t="shared" si="20"/>
        <v>50000</v>
      </c>
      <c r="L92" s="53"/>
      <c r="M92" s="2"/>
    </row>
    <row r="93" spans="1:13" s="1" customFormat="1" ht="27.75" hidden="1" customHeight="1">
      <c r="A93" s="45">
        <v>76</v>
      </c>
      <c r="B93" s="82" t="s">
        <v>280</v>
      </c>
      <c r="C93" s="46" t="s">
        <v>19</v>
      </c>
      <c r="D93" s="121" t="s">
        <v>171</v>
      </c>
      <c r="E93" s="71">
        <v>6000000</v>
      </c>
      <c r="F93" s="61">
        <v>4000000</v>
      </c>
      <c r="G93" s="49">
        <v>2000000</v>
      </c>
      <c r="H93" s="50">
        <f>G93/F93</f>
        <v>0.5</v>
      </c>
      <c r="I93" s="51"/>
      <c r="J93" s="51"/>
      <c r="K93" s="52">
        <f t="shared" si="20"/>
        <v>6000000</v>
      </c>
      <c r="L93" s="53"/>
      <c r="M93" s="2"/>
    </row>
    <row r="94" spans="1:13" s="1" customFormat="1" ht="27.75" hidden="1" customHeight="1">
      <c r="A94" s="45">
        <v>77</v>
      </c>
      <c r="B94" s="82" t="s">
        <v>281</v>
      </c>
      <c r="C94" s="46" t="s">
        <v>226</v>
      </c>
      <c r="D94" s="121" t="s">
        <v>172</v>
      </c>
      <c r="E94" s="71">
        <v>42000</v>
      </c>
      <c r="F94" s="61">
        <v>35000</v>
      </c>
      <c r="G94" s="49">
        <v>7000</v>
      </c>
      <c r="H94" s="50">
        <f>G94/F94</f>
        <v>0.2</v>
      </c>
      <c r="I94" s="51"/>
      <c r="J94" s="51"/>
      <c r="K94" s="52">
        <f t="shared" si="20"/>
        <v>42000</v>
      </c>
      <c r="L94" s="53"/>
      <c r="M94" s="2"/>
    </row>
    <row r="95" spans="1:13" s="1" customFormat="1" ht="30.75" hidden="1" customHeight="1">
      <c r="A95" s="24"/>
      <c r="B95" s="25" t="s">
        <v>40</v>
      </c>
      <c r="C95" s="12" t="s">
        <v>18</v>
      </c>
      <c r="D95" s="119"/>
      <c r="E95" s="29">
        <v>0</v>
      </c>
      <c r="F95" s="28">
        <v>105000</v>
      </c>
      <c r="G95" s="13">
        <f>SUM(E95-F95)</f>
        <v>-105000</v>
      </c>
      <c r="H95" s="14">
        <f>G95/F95</f>
        <v>-1</v>
      </c>
      <c r="I95" s="10"/>
      <c r="J95" s="10"/>
      <c r="K95" s="52">
        <f t="shared" si="20"/>
        <v>0</v>
      </c>
      <c r="L95" s="7"/>
      <c r="M95" s="2"/>
    </row>
    <row r="96" spans="1:13" s="1" customFormat="1" ht="30.75" hidden="1" customHeight="1">
      <c r="A96" s="24"/>
      <c r="B96" s="25" t="s">
        <v>41</v>
      </c>
      <c r="C96" s="12" t="s">
        <v>18</v>
      </c>
      <c r="D96" s="119"/>
      <c r="E96" s="29">
        <v>0</v>
      </c>
      <c r="F96" s="28">
        <v>560000</v>
      </c>
      <c r="G96" s="13">
        <f>SUM(E96-F96)</f>
        <v>-560000</v>
      </c>
      <c r="H96" s="14">
        <f>G96/F96</f>
        <v>-1</v>
      </c>
      <c r="I96" s="10"/>
      <c r="J96" s="10"/>
      <c r="K96" s="52">
        <f t="shared" si="20"/>
        <v>0</v>
      </c>
      <c r="L96" s="7"/>
      <c r="M96" s="2"/>
    </row>
    <row r="97" spans="1:13" s="1" customFormat="1" ht="30.75" hidden="1" customHeight="1">
      <c r="A97" s="24"/>
      <c r="B97" s="25" t="s">
        <v>42</v>
      </c>
      <c r="C97" s="12" t="s">
        <v>18</v>
      </c>
      <c r="D97" s="119"/>
      <c r="E97" s="29">
        <v>0</v>
      </c>
      <c r="F97" s="27">
        <v>630000</v>
      </c>
      <c r="G97" s="13">
        <f t="shared" ref="G97:G98" si="23">SUM(E97-F97)</f>
        <v>-630000</v>
      </c>
      <c r="H97" s="14">
        <f t="shared" ref="H97:H98" si="24">G97/F97</f>
        <v>-1</v>
      </c>
      <c r="I97" s="10"/>
      <c r="J97" s="10"/>
      <c r="K97" s="52">
        <f t="shared" si="20"/>
        <v>0</v>
      </c>
      <c r="L97" s="7"/>
      <c r="M97" s="2"/>
    </row>
    <row r="98" spans="1:13" s="1" customFormat="1" ht="30.75" hidden="1" customHeight="1">
      <c r="A98" s="24"/>
      <c r="B98" s="25" t="s">
        <v>80</v>
      </c>
      <c r="C98" s="12" t="s">
        <v>18</v>
      </c>
      <c r="D98" s="119"/>
      <c r="E98" s="29">
        <v>0</v>
      </c>
      <c r="F98" s="26">
        <v>280000</v>
      </c>
      <c r="G98" s="13">
        <f t="shared" si="23"/>
        <v>-280000</v>
      </c>
      <c r="H98" s="14">
        <f t="shared" si="24"/>
        <v>-1</v>
      </c>
      <c r="I98" s="10"/>
      <c r="J98" s="10"/>
      <c r="K98" s="52">
        <f t="shared" si="20"/>
        <v>0</v>
      </c>
      <c r="L98" s="7"/>
      <c r="M98" s="2"/>
    </row>
    <row r="99" spans="1:13" s="1" customFormat="1" ht="30.75" hidden="1" customHeight="1" thickBot="1">
      <c r="A99" s="24"/>
      <c r="B99" s="25" t="s">
        <v>43</v>
      </c>
      <c r="C99" s="12" t="s">
        <v>18</v>
      </c>
      <c r="D99" s="119"/>
      <c r="E99" s="30">
        <v>0</v>
      </c>
      <c r="F99" s="26">
        <v>22000</v>
      </c>
      <c r="G99" s="13">
        <f>SUM(E99-F99)</f>
        <v>-22000</v>
      </c>
      <c r="H99" s="14">
        <f>G99/F99</f>
        <v>-1</v>
      </c>
      <c r="I99" s="10"/>
      <c r="J99" s="10"/>
      <c r="K99" s="52">
        <f t="shared" si="20"/>
        <v>0</v>
      </c>
      <c r="L99" s="7"/>
      <c r="M99" s="2"/>
    </row>
    <row r="100" spans="1:13" s="1" customFormat="1" ht="30.75" hidden="1" customHeight="1" thickBot="1">
      <c r="B100" s="16" t="s">
        <v>44</v>
      </c>
      <c r="C100" s="17" t="s">
        <v>18</v>
      </c>
      <c r="D100" s="120"/>
      <c r="E100" s="18">
        <v>0</v>
      </c>
      <c r="F100" s="19">
        <v>35000</v>
      </c>
      <c r="G100" s="20">
        <f>SUM(E100-F100)</f>
        <v>-35000</v>
      </c>
      <c r="H100" s="21">
        <f>G100/F100</f>
        <v>-1</v>
      </c>
      <c r="I100" s="22"/>
      <c r="J100" s="22"/>
      <c r="K100" s="52">
        <f t="shared" si="20"/>
        <v>0</v>
      </c>
      <c r="L100" s="23"/>
      <c r="M100" s="2"/>
    </row>
    <row r="101" spans="1:13" hidden="1"/>
  </sheetData>
  <mergeCells count="8">
    <mergeCell ref="A5:A6"/>
    <mergeCell ref="B2:L2"/>
    <mergeCell ref="B5:B6"/>
    <mergeCell ref="C5:C6"/>
    <mergeCell ref="D5:D6"/>
    <mergeCell ref="E5:H5"/>
    <mergeCell ref="I5:J5"/>
    <mergeCell ref="L5:L6"/>
  </mergeCells>
  <phoneticPr fontId="6" type="noConversion"/>
  <conditionalFormatting sqref="E48:F48 E31:F34 B47:B48 B31:B34">
    <cfRule type="containsText" dxfId="42" priority="38" operator="containsText" text="@@">
      <formula>NOT(ISERROR(SEARCH("@@",B31)))</formula>
    </cfRule>
  </conditionalFormatting>
  <conditionalFormatting sqref="B17 B14">
    <cfRule type="containsText" dxfId="41" priority="30" operator="containsText" text="@@">
      <formula>NOT(ISERROR(SEARCH("@@",B14)))</formula>
    </cfRule>
  </conditionalFormatting>
  <conditionalFormatting sqref="B12:B13">
    <cfRule type="containsText" dxfId="40" priority="35" operator="containsText" text="@@">
      <formula>NOT(ISERROR(SEARCH("@@",B12)))</formula>
    </cfRule>
  </conditionalFormatting>
  <conditionalFormatting sqref="B9">
    <cfRule type="containsText" dxfId="39" priority="34" operator="containsText" text="@@">
      <formula>NOT(ISERROR(SEARCH("@@",B9)))</formula>
    </cfRule>
  </conditionalFormatting>
  <conditionalFormatting sqref="B11">
    <cfRule type="containsText" dxfId="38" priority="33" operator="containsText" text="@@">
      <formula>NOT(ISERROR(SEARCH("@@",B11)))</formula>
    </cfRule>
  </conditionalFormatting>
  <conditionalFormatting sqref="B10">
    <cfRule type="containsText" dxfId="37" priority="32" operator="containsText" text="@@">
      <formula>NOT(ISERROR(SEARCH("@@",B10)))</formula>
    </cfRule>
  </conditionalFormatting>
  <conditionalFormatting sqref="B15:B16">
    <cfRule type="containsText" dxfId="36" priority="31" operator="containsText" text="@@">
      <formula>NOT(ISERROR(SEARCH("@@",B15)))</formula>
    </cfRule>
  </conditionalFormatting>
  <conditionalFormatting sqref="B20:B21">
    <cfRule type="containsText" dxfId="35" priority="29" operator="containsText" text="@@">
      <formula>NOT(ISERROR(SEARCH("@@",B20)))</formula>
    </cfRule>
  </conditionalFormatting>
  <conditionalFormatting sqref="B23:B28">
    <cfRule type="containsText" dxfId="34" priority="28" operator="containsText" text="@@">
      <formula>NOT(ISERROR(SEARCH("@@",B23)))</formula>
    </cfRule>
  </conditionalFormatting>
  <conditionalFormatting sqref="B29">
    <cfRule type="containsText" dxfId="33" priority="27" operator="containsText" text="@@">
      <formula>NOT(ISERROR(SEARCH("@@",B29)))</formula>
    </cfRule>
  </conditionalFormatting>
  <conditionalFormatting sqref="B28">
    <cfRule type="containsText" dxfId="32" priority="26" operator="containsText" text="@@">
      <formula>NOT(ISERROR(SEARCH("@@",B28)))</formula>
    </cfRule>
  </conditionalFormatting>
  <conditionalFormatting sqref="B34">
    <cfRule type="containsText" dxfId="31" priority="25" operator="containsText" text="@@">
      <formula>NOT(ISERROR(SEARCH("@@",B34)))</formula>
    </cfRule>
  </conditionalFormatting>
  <conditionalFormatting sqref="B35">
    <cfRule type="containsText" dxfId="30" priority="24" operator="containsText" text="@@">
      <formula>NOT(ISERROR(SEARCH("@@",B35)))</formula>
    </cfRule>
  </conditionalFormatting>
  <conditionalFormatting sqref="B36:B46">
    <cfRule type="containsText" dxfId="29" priority="23" operator="containsText" text="@@">
      <formula>NOT(ISERROR(SEARCH("@@",B36)))</formula>
    </cfRule>
  </conditionalFormatting>
  <conditionalFormatting sqref="B67">
    <cfRule type="containsText" dxfId="28" priority="7" operator="containsText" text="@@">
      <formula>NOT(ISERROR(SEARCH("@@",B67)))</formula>
    </cfRule>
  </conditionalFormatting>
  <conditionalFormatting sqref="B68:B73">
    <cfRule type="containsText" dxfId="27" priority="8" operator="containsText" text="@@">
      <formula>NOT(ISERROR(SEARCH("@@",B68)))</formula>
    </cfRule>
  </conditionalFormatting>
  <conditionalFormatting sqref="B50:B52 B54:B66">
    <cfRule type="containsText" dxfId="26" priority="9" operator="containsText" text="@@">
      <formula>NOT(ISERROR(SEARCH("@@",B50)))</formula>
    </cfRule>
  </conditionalFormatting>
  <conditionalFormatting sqref="B53">
    <cfRule type="containsText" dxfId="25" priority="6" operator="containsText" text="@@">
      <formula>NOT(ISERROR(SEARCH("@@",B53)))</formula>
    </cfRule>
  </conditionalFormatting>
  <conditionalFormatting sqref="B75">
    <cfRule type="containsText" dxfId="24" priority="5" operator="containsText" text="@@">
      <formula>NOT(ISERROR(SEARCH("@@",B75)))</formula>
    </cfRule>
  </conditionalFormatting>
  <conditionalFormatting sqref="B76:B77">
    <cfRule type="containsText" dxfId="23" priority="4" operator="containsText" text="@@">
      <formula>NOT(ISERROR(SEARCH("@@",B76)))</formula>
    </cfRule>
  </conditionalFormatting>
  <conditionalFormatting sqref="B94">
    <cfRule type="containsText" dxfId="22" priority="1" operator="containsText" text="@@">
      <formula>NOT(ISERROR(SEARCH("@@",B94)))</formula>
    </cfRule>
  </conditionalFormatting>
  <conditionalFormatting sqref="B85:B92">
    <cfRule type="containsText" dxfId="21" priority="3" operator="containsText" text="@@">
      <formula>NOT(ISERROR(SEARCH("@@",B85)))</formula>
    </cfRule>
  </conditionalFormatting>
  <conditionalFormatting sqref="B93">
    <cfRule type="containsText" dxfId="20" priority="2" operator="containsText" text="@@">
      <formula>NOT(ISERROR(SEARCH("@@",B93)))</formula>
    </cfRule>
  </conditionalFormatting>
  <pageMargins left="0.23622047244094491" right="0.23622047244094491" top="0.74803149606299213" bottom="0.59055118110236227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60"/>
  <sheetViews>
    <sheetView zoomScaleNormal="100" workbookViewId="0">
      <pane ySplit="6" topLeftCell="A7" activePane="bottomLeft" state="frozen"/>
      <selection pane="bottomLeft" activeCell="M37" sqref="M37"/>
    </sheetView>
  </sheetViews>
  <sheetFormatPr defaultRowHeight="15"/>
  <cols>
    <col min="1" max="1" width="5" style="11" customWidth="1"/>
    <col min="2" max="2" width="48.6640625" style="102" customWidth="1"/>
    <col min="3" max="3" width="5.5546875" style="102" customWidth="1"/>
    <col min="4" max="4" width="6" style="109" customWidth="1"/>
    <col min="5" max="5" width="13" style="96" customWidth="1"/>
    <col min="6" max="6" width="7.5546875" style="96" hidden="1" customWidth="1"/>
    <col min="7" max="7" width="8.44140625" style="96" hidden="1" customWidth="1"/>
    <col min="8" max="8" width="12.44140625" style="96" customWidth="1"/>
    <col min="9" max="10" width="8.44140625" style="106" hidden="1" customWidth="1"/>
    <col min="11" max="11" width="11.6640625" style="97" customWidth="1"/>
    <col min="12" max="12" width="9.77734375" style="97" customWidth="1"/>
    <col min="13" max="13" width="11.44140625" customWidth="1"/>
    <col min="14" max="14" width="10.88671875" customWidth="1"/>
    <col min="15" max="15" width="13.33203125" customWidth="1"/>
    <col min="16" max="16" width="42.6640625" customWidth="1"/>
    <col min="17" max="17" width="26.6640625" customWidth="1"/>
    <col min="19" max="19" width="8.88671875" customWidth="1"/>
    <col min="20" max="20" width="10.5546875" bestFit="1" customWidth="1"/>
  </cols>
  <sheetData>
    <row r="1" spans="1:20" ht="13.5">
      <c r="B1" s="99"/>
      <c r="C1" s="99"/>
      <c r="D1" s="107"/>
      <c r="E1" s="89"/>
      <c r="F1" s="89"/>
      <c r="G1" s="89"/>
      <c r="H1" s="89"/>
      <c r="I1" s="103"/>
      <c r="J1" s="103"/>
      <c r="K1" s="90"/>
      <c r="L1" s="90"/>
      <c r="M1" s="1"/>
      <c r="N1" s="1"/>
      <c r="O1" s="1"/>
      <c r="P1" s="1"/>
    </row>
    <row r="2" spans="1:20" ht="37.5" customHeight="1">
      <c r="B2" s="288" t="s">
        <v>905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20" ht="22.5" customHeight="1">
      <c r="B3" s="100"/>
      <c r="C3" s="100"/>
      <c r="D3" s="101"/>
      <c r="E3" s="91"/>
      <c r="F3" s="91"/>
      <c r="G3" s="91"/>
      <c r="H3" s="98"/>
      <c r="I3" s="104"/>
      <c r="J3" s="104"/>
      <c r="K3" s="92"/>
      <c r="L3" s="92"/>
      <c r="M3" s="3"/>
      <c r="N3" s="3"/>
      <c r="O3" s="3"/>
      <c r="P3" s="3"/>
    </row>
    <row r="4" spans="1:20" ht="23.25" customHeight="1">
      <c r="B4" s="8" t="s">
        <v>825</v>
      </c>
      <c r="C4" s="100"/>
      <c r="D4" s="108"/>
      <c r="E4" s="91"/>
      <c r="F4" s="91"/>
      <c r="G4" s="91"/>
      <c r="H4" s="110"/>
      <c r="I4" s="110"/>
      <c r="J4" s="110"/>
      <c r="K4" s="92"/>
      <c r="L4" s="92"/>
      <c r="M4" s="246"/>
      <c r="N4" s="247"/>
      <c r="O4" s="262"/>
      <c r="P4" s="6" t="s">
        <v>2</v>
      </c>
      <c r="Q4" s="4"/>
      <c r="R4" s="4"/>
    </row>
    <row r="5" spans="1:20" ht="35.25" customHeight="1" thickBot="1">
      <c r="A5" s="290" t="s">
        <v>78</v>
      </c>
      <c r="B5" s="294" t="s">
        <v>81</v>
      </c>
      <c r="C5" s="295" t="s">
        <v>82</v>
      </c>
      <c r="D5" s="295" t="s">
        <v>6</v>
      </c>
      <c r="E5" s="299" t="s">
        <v>9</v>
      </c>
      <c r="F5" s="300"/>
      <c r="G5" s="300"/>
      <c r="H5" s="300"/>
      <c r="I5" s="300"/>
      <c r="J5" s="300"/>
      <c r="K5" s="300"/>
      <c r="L5" s="300"/>
      <c r="M5" s="297" t="s">
        <v>4</v>
      </c>
      <c r="N5" s="297"/>
      <c r="O5" s="72" t="s">
        <v>10</v>
      </c>
      <c r="P5" s="298" t="s">
        <v>8</v>
      </c>
    </row>
    <row r="6" spans="1:20" ht="31.5" customHeight="1" thickTop="1">
      <c r="A6" s="290"/>
      <c r="B6" s="294"/>
      <c r="C6" s="294"/>
      <c r="D6" s="296"/>
      <c r="E6" s="93" t="s">
        <v>187</v>
      </c>
      <c r="F6" s="94"/>
      <c r="G6" s="95"/>
      <c r="H6" s="88" t="s">
        <v>188</v>
      </c>
      <c r="I6" s="105"/>
      <c r="J6" s="105"/>
      <c r="K6" s="81" t="s">
        <v>3</v>
      </c>
      <c r="L6" s="81" t="s">
        <v>14</v>
      </c>
      <c r="M6" s="74" t="s">
        <v>1</v>
      </c>
      <c r="N6" s="74" t="s">
        <v>0</v>
      </c>
      <c r="O6" s="73" t="s">
        <v>5</v>
      </c>
      <c r="P6" s="297"/>
    </row>
    <row r="7" spans="1:20" s="146" customFormat="1" ht="29.25" customHeight="1">
      <c r="A7" s="137"/>
      <c r="B7" s="138" t="s">
        <v>812</v>
      </c>
      <c r="C7" s="138"/>
      <c r="D7" s="139"/>
      <c r="E7" s="140">
        <f t="shared" ref="E7:K7" si="0">E8+E70+E97+E142+E197+E251+E304</f>
        <v>529323000</v>
      </c>
      <c r="F7" s="141">
        <f t="shared" si="0"/>
        <v>214502251</v>
      </c>
      <c r="G7" s="142">
        <f t="shared" si="0"/>
        <v>314788311</v>
      </c>
      <c r="H7" s="142">
        <f t="shared" si="0"/>
        <v>479718385</v>
      </c>
      <c r="I7" s="143">
        <f t="shared" si="0"/>
        <v>188850366</v>
      </c>
      <c r="J7" s="143">
        <f t="shared" si="0"/>
        <v>290065501</v>
      </c>
      <c r="K7" s="142">
        <f t="shared" si="0"/>
        <v>49604615</v>
      </c>
      <c r="L7" s="144">
        <f>K7/H7</f>
        <v>0.10340361460192943</v>
      </c>
      <c r="M7" s="142">
        <f>M8+M70+M97+M142+M197+M251+M304</f>
        <v>25466334</v>
      </c>
      <c r="N7" s="142">
        <f>N8+N70+N97+N142+N197+N251+N304</f>
        <v>889000</v>
      </c>
      <c r="O7" s="142">
        <f>E7+M7-N7</f>
        <v>553900334</v>
      </c>
      <c r="P7" s="145"/>
    </row>
    <row r="8" spans="1:20" s="146" customFormat="1" ht="29.25" customHeight="1">
      <c r="A8" s="137"/>
      <c r="B8" s="147" t="s">
        <v>836</v>
      </c>
      <c r="C8" s="147"/>
      <c r="D8" s="148"/>
      <c r="E8" s="149">
        <v>127890289</v>
      </c>
      <c r="F8" s="150">
        <v>43457472</v>
      </c>
      <c r="G8" s="151">
        <v>84390379</v>
      </c>
      <c r="H8" s="151">
        <v>121505494</v>
      </c>
      <c r="I8" s="151">
        <v>41077452</v>
      </c>
      <c r="J8" s="151">
        <v>80300904</v>
      </c>
      <c r="K8" s="151">
        <v>6384795</v>
      </c>
      <c r="L8" s="152">
        <v>5.2547376993504508E-2</v>
      </c>
      <c r="M8" s="153">
        <f>SUM(M11:M61)</f>
        <v>4030000</v>
      </c>
      <c r="N8" s="153">
        <f>SUM(N11:N61)</f>
        <v>0</v>
      </c>
      <c r="O8" s="154">
        <f>E8+M8-N8</f>
        <v>131920289</v>
      </c>
      <c r="P8" s="155"/>
    </row>
    <row r="9" spans="1:20" s="169" customFormat="1" ht="31.5" hidden="1" customHeight="1">
      <c r="A9" s="156">
        <v>1</v>
      </c>
      <c r="B9" s="157" t="s">
        <v>297</v>
      </c>
      <c r="C9" s="158" t="s">
        <v>22</v>
      </c>
      <c r="D9" s="159" t="s">
        <v>511</v>
      </c>
      <c r="E9" s="160">
        <v>27746630</v>
      </c>
      <c r="F9" s="161">
        <v>26018510</v>
      </c>
      <c r="G9" s="162">
        <v>1728120</v>
      </c>
      <c r="H9" s="162">
        <v>23224370</v>
      </c>
      <c r="I9" s="162">
        <v>21795770</v>
      </c>
      <c r="J9" s="162">
        <v>1428600</v>
      </c>
      <c r="K9" s="163">
        <f t="shared" ref="K9:K18" si="1">SUM(E9-H9)</f>
        <v>4522260</v>
      </c>
      <c r="L9" s="164">
        <f t="shared" ref="L9:L18" si="2">K9/H9</f>
        <v>0.1947204595862019</v>
      </c>
      <c r="M9" s="165"/>
      <c r="N9" s="165"/>
      <c r="O9" s="166">
        <f t="shared" ref="O9:O18" si="3">E9+M9-N9</f>
        <v>27746630</v>
      </c>
      <c r="P9" s="167"/>
      <c r="Q9" s="168"/>
    </row>
    <row r="10" spans="1:20" s="169" customFormat="1" ht="31.5" hidden="1" customHeight="1">
      <c r="A10" s="156">
        <v>2</v>
      </c>
      <c r="B10" s="157" t="s">
        <v>298</v>
      </c>
      <c r="C10" s="170" t="s">
        <v>83</v>
      </c>
      <c r="D10" s="159" t="s">
        <v>129</v>
      </c>
      <c r="E10" s="160">
        <v>165000</v>
      </c>
      <c r="F10" s="161"/>
      <c r="G10" s="162">
        <v>165000</v>
      </c>
      <c r="H10" s="162">
        <v>165000</v>
      </c>
      <c r="I10" s="162"/>
      <c r="J10" s="162">
        <v>165000</v>
      </c>
      <c r="K10" s="163">
        <f t="shared" si="1"/>
        <v>0</v>
      </c>
      <c r="L10" s="164">
        <f t="shared" si="2"/>
        <v>0</v>
      </c>
      <c r="M10" s="165"/>
      <c r="N10" s="165"/>
      <c r="O10" s="166">
        <f t="shared" si="3"/>
        <v>165000</v>
      </c>
      <c r="P10" s="167"/>
      <c r="Q10" s="171"/>
    </row>
    <row r="11" spans="1:20" s="169" customFormat="1" ht="31.5" customHeight="1">
      <c r="A11" s="156"/>
      <c r="B11" s="157" t="s">
        <v>299</v>
      </c>
      <c r="C11" s="170" t="s">
        <v>83</v>
      </c>
      <c r="D11" s="159" t="s">
        <v>130</v>
      </c>
      <c r="E11" s="160">
        <v>300000</v>
      </c>
      <c r="F11" s="161"/>
      <c r="G11" s="162">
        <v>300000</v>
      </c>
      <c r="H11" s="162">
        <v>300000</v>
      </c>
      <c r="I11" s="162"/>
      <c r="J11" s="162">
        <v>300000</v>
      </c>
      <c r="K11" s="163">
        <f t="shared" si="1"/>
        <v>0</v>
      </c>
      <c r="L11" s="164">
        <f t="shared" si="2"/>
        <v>0</v>
      </c>
      <c r="M11" s="165">
        <v>90000</v>
      </c>
      <c r="N11" s="165"/>
      <c r="O11" s="166">
        <f t="shared" si="3"/>
        <v>390000</v>
      </c>
      <c r="P11" s="264" t="s">
        <v>888</v>
      </c>
      <c r="Q11" s="171"/>
    </row>
    <row r="12" spans="1:20" s="169" customFormat="1" ht="31.5" hidden="1" customHeight="1">
      <c r="A12" s="156"/>
      <c r="B12" s="157" t="s">
        <v>300</v>
      </c>
      <c r="C12" s="170" t="s">
        <v>84</v>
      </c>
      <c r="D12" s="159" t="s">
        <v>131</v>
      </c>
      <c r="E12" s="160">
        <v>4654231</v>
      </c>
      <c r="F12" s="161">
        <v>3257962</v>
      </c>
      <c r="G12" s="162">
        <v>1396269</v>
      </c>
      <c r="H12" s="162">
        <v>3880545</v>
      </c>
      <c r="I12" s="162">
        <v>2716382</v>
      </c>
      <c r="J12" s="162">
        <v>1164163</v>
      </c>
      <c r="K12" s="163">
        <f t="shared" si="1"/>
        <v>773686</v>
      </c>
      <c r="L12" s="164">
        <f t="shared" si="2"/>
        <v>0.19937560316914249</v>
      </c>
      <c r="M12" s="165"/>
      <c r="N12" s="165"/>
      <c r="O12" s="166">
        <f t="shared" si="3"/>
        <v>4654231</v>
      </c>
      <c r="P12" s="53"/>
      <c r="Q12" s="171"/>
    </row>
    <row r="13" spans="1:20" s="169" customFormat="1" ht="31.5" customHeight="1">
      <c r="A13" s="156"/>
      <c r="B13" s="157" t="s">
        <v>301</v>
      </c>
      <c r="C13" s="158" t="s">
        <v>83</v>
      </c>
      <c r="D13" s="159" t="s">
        <v>911</v>
      </c>
      <c r="E13" s="160">
        <v>1150000</v>
      </c>
      <c r="F13" s="161"/>
      <c r="G13" s="162">
        <v>1150000</v>
      </c>
      <c r="H13" s="162">
        <v>1150000</v>
      </c>
      <c r="I13" s="162"/>
      <c r="J13" s="162">
        <v>1150000</v>
      </c>
      <c r="K13" s="163">
        <f t="shared" si="1"/>
        <v>0</v>
      </c>
      <c r="L13" s="164">
        <f t="shared" si="2"/>
        <v>0</v>
      </c>
      <c r="M13" s="165">
        <v>350000</v>
      </c>
      <c r="N13" s="165"/>
      <c r="O13" s="166">
        <f t="shared" si="3"/>
        <v>1500000</v>
      </c>
      <c r="P13" s="53" t="s">
        <v>863</v>
      </c>
      <c r="Q13" s="171"/>
      <c r="T13" s="172"/>
    </row>
    <row r="14" spans="1:20" s="169" customFormat="1" ht="31.5" hidden="1" customHeight="1">
      <c r="A14" s="156"/>
      <c r="B14" s="157" t="s">
        <v>332</v>
      </c>
      <c r="C14" s="158" t="s">
        <v>83</v>
      </c>
      <c r="D14" s="159" t="s">
        <v>512</v>
      </c>
      <c r="E14" s="160">
        <v>200000</v>
      </c>
      <c r="F14" s="161"/>
      <c r="G14" s="162">
        <v>200000</v>
      </c>
      <c r="H14" s="162">
        <v>200000</v>
      </c>
      <c r="I14" s="162"/>
      <c r="J14" s="162">
        <v>200000</v>
      </c>
      <c r="K14" s="163">
        <f t="shared" si="1"/>
        <v>0</v>
      </c>
      <c r="L14" s="164">
        <f t="shared" si="2"/>
        <v>0</v>
      </c>
      <c r="M14" s="165"/>
      <c r="N14" s="165"/>
      <c r="O14" s="166">
        <f t="shared" si="3"/>
        <v>200000</v>
      </c>
      <c r="P14" s="167"/>
      <c r="Q14" s="171"/>
    </row>
    <row r="15" spans="1:20" s="169" customFormat="1" ht="31.5" hidden="1" customHeight="1">
      <c r="A15" s="156"/>
      <c r="B15" s="157" t="s">
        <v>333</v>
      </c>
      <c r="C15" s="158" t="s">
        <v>83</v>
      </c>
      <c r="D15" s="159" t="s">
        <v>513</v>
      </c>
      <c r="E15" s="160">
        <v>480000</v>
      </c>
      <c r="F15" s="161"/>
      <c r="G15" s="162">
        <v>480000</v>
      </c>
      <c r="H15" s="162">
        <v>480000</v>
      </c>
      <c r="I15" s="162"/>
      <c r="J15" s="162">
        <v>480000</v>
      </c>
      <c r="K15" s="163">
        <f t="shared" si="1"/>
        <v>0</v>
      </c>
      <c r="L15" s="164">
        <f t="shared" si="2"/>
        <v>0</v>
      </c>
      <c r="M15" s="165"/>
      <c r="N15" s="165"/>
      <c r="O15" s="166">
        <f t="shared" si="3"/>
        <v>480000</v>
      </c>
      <c r="P15" s="167"/>
      <c r="Q15" s="171"/>
    </row>
    <row r="16" spans="1:20" s="169" customFormat="1" ht="31.5" hidden="1" customHeight="1">
      <c r="A16" s="156"/>
      <c r="B16" s="157" t="s">
        <v>302</v>
      </c>
      <c r="C16" s="158" t="s">
        <v>83</v>
      </c>
      <c r="D16" s="159" t="s">
        <v>514</v>
      </c>
      <c r="E16" s="160">
        <v>2000000</v>
      </c>
      <c r="F16" s="161"/>
      <c r="G16" s="162">
        <v>2000000</v>
      </c>
      <c r="H16" s="162">
        <v>2000000</v>
      </c>
      <c r="I16" s="162"/>
      <c r="J16" s="162">
        <v>2000000</v>
      </c>
      <c r="K16" s="163">
        <f t="shared" si="1"/>
        <v>0</v>
      </c>
      <c r="L16" s="164">
        <f t="shared" si="2"/>
        <v>0</v>
      </c>
      <c r="M16" s="165"/>
      <c r="N16" s="165"/>
      <c r="O16" s="166">
        <f t="shared" si="3"/>
        <v>2000000</v>
      </c>
      <c r="P16" s="167"/>
      <c r="Q16" s="171"/>
    </row>
    <row r="17" spans="1:17" s="169" customFormat="1" ht="31.5" hidden="1" customHeight="1">
      <c r="A17" s="156"/>
      <c r="B17" s="157" t="s">
        <v>303</v>
      </c>
      <c r="C17" s="158" t="s">
        <v>83</v>
      </c>
      <c r="D17" s="159" t="s">
        <v>515</v>
      </c>
      <c r="E17" s="160">
        <v>50000</v>
      </c>
      <c r="F17" s="161"/>
      <c r="G17" s="162">
        <v>50000</v>
      </c>
      <c r="H17" s="162">
        <v>50000</v>
      </c>
      <c r="I17" s="162"/>
      <c r="J17" s="162">
        <v>50000</v>
      </c>
      <c r="K17" s="163">
        <f t="shared" si="1"/>
        <v>0</v>
      </c>
      <c r="L17" s="164">
        <f t="shared" si="2"/>
        <v>0</v>
      </c>
      <c r="M17" s="165"/>
      <c r="N17" s="165"/>
      <c r="O17" s="166">
        <f t="shared" si="3"/>
        <v>50000</v>
      </c>
      <c r="P17" s="167"/>
      <c r="Q17" s="171"/>
    </row>
    <row r="18" spans="1:17" s="169" customFormat="1" ht="85.5" customHeight="1">
      <c r="A18" s="156"/>
      <c r="B18" s="157" t="s">
        <v>304</v>
      </c>
      <c r="C18" s="158" t="s">
        <v>83</v>
      </c>
      <c r="D18" s="159" t="s">
        <v>516</v>
      </c>
      <c r="E18" s="160">
        <v>39498500</v>
      </c>
      <c r="F18" s="161"/>
      <c r="G18" s="162">
        <v>39498500</v>
      </c>
      <c r="H18" s="162">
        <v>37096600</v>
      </c>
      <c r="I18" s="162"/>
      <c r="J18" s="162">
        <v>37096600</v>
      </c>
      <c r="K18" s="163">
        <f t="shared" si="1"/>
        <v>2401900</v>
      </c>
      <c r="L18" s="164">
        <f t="shared" si="2"/>
        <v>6.474717359542384E-2</v>
      </c>
      <c r="M18" s="165">
        <v>1000000</v>
      </c>
      <c r="N18" s="165"/>
      <c r="O18" s="166">
        <f t="shared" si="3"/>
        <v>40498500</v>
      </c>
      <c r="P18" s="270" t="s">
        <v>907</v>
      </c>
      <c r="Q18" s="171"/>
    </row>
    <row r="19" spans="1:17" s="169" customFormat="1" ht="31.5" hidden="1" customHeight="1">
      <c r="A19" s="156">
        <v>11</v>
      </c>
      <c r="B19" s="157" t="s">
        <v>305</v>
      </c>
      <c r="C19" s="158" t="s">
        <v>83</v>
      </c>
      <c r="D19" s="159" t="s">
        <v>132</v>
      </c>
      <c r="E19" s="160">
        <v>1412000</v>
      </c>
      <c r="F19" s="161"/>
      <c r="G19" s="162">
        <v>1412000</v>
      </c>
      <c r="H19" s="162">
        <v>1850000</v>
      </c>
      <c r="I19" s="162"/>
      <c r="J19" s="162">
        <v>1850000</v>
      </c>
      <c r="K19" s="163">
        <f t="shared" ref="K19:K42" si="4">SUM(E19-H19)</f>
        <v>-438000</v>
      </c>
      <c r="L19" s="164">
        <f t="shared" ref="L19:L24" si="5">K19/H19</f>
        <v>-0.23675675675675675</v>
      </c>
      <c r="M19" s="165"/>
      <c r="N19" s="165"/>
      <c r="O19" s="166">
        <f t="shared" ref="O19:O47" si="6">E19+M19-N19</f>
        <v>1412000</v>
      </c>
      <c r="P19" s="167"/>
      <c r="Q19" s="171"/>
    </row>
    <row r="20" spans="1:17" s="169" customFormat="1" ht="31.5" customHeight="1">
      <c r="A20" s="156"/>
      <c r="B20" s="157" t="s">
        <v>306</v>
      </c>
      <c r="C20" s="158" t="s">
        <v>83</v>
      </c>
      <c r="D20" s="159" t="s">
        <v>133</v>
      </c>
      <c r="E20" s="160">
        <v>150000</v>
      </c>
      <c r="F20" s="161"/>
      <c r="G20" s="162">
        <v>150000</v>
      </c>
      <c r="H20" s="162">
        <v>150000</v>
      </c>
      <c r="I20" s="162"/>
      <c r="J20" s="162">
        <v>150000</v>
      </c>
      <c r="K20" s="163">
        <f t="shared" si="4"/>
        <v>0</v>
      </c>
      <c r="L20" s="164">
        <f t="shared" si="5"/>
        <v>0</v>
      </c>
      <c r="M20" s="165">
        <v>50000</v>
      </c>
      <c r="N20" s="165"/>
      <c r="O20" s="166">
        <f t="shared" si="6"/>
        <v>200000</v>
      </c>
      <c r="P20" s="264" t="s">
        <v>889</v>
      </c>
      <c r="Q20" s="171"/>
    </row>
    <row r="21" spans="1:17" s="169" customFormat="1" ht="31.5" hidden="1" customHeight="1">
      <c r="A21" s="156"/>
      <c r="B21" s="157" t="s">
        <v>518</v>
      </c>
      <c r="C21" s="170" t="s">
        <v>83</v>
      </c>
      <c r="D21" s="159" t="s">
        <v>517</v>
      </c>
      <c r="E21" s="160">
        <v>250000</v>
      </c>
      <c r="F21" s="161"/>
      <c r="G21" s="162">
        <v>250000</v>
      </c>
      <c r="H21" s="162">
        <v>250000</v>
      </c>
      <c r="I21" s="162"/>
      <c r="J21" s="162">
        <v>250000</v>
      </c>
      <c r="K21" s="163">
        <f t="shared" si="4"/>
        <v>0</v>
      </c>
      <c r="L21" s="164">
        <f t="shared" si="5"/>
        <v>0</v>
      </c>
      <c r="M21" s="165"/>
      <c r="N21" s="165"/>
      <c r="O21" s="166">
        <f t="shared" si="6"/>
        <v>250000</v>
      </c>
      <c r="P21" s="53"/>
      <c r="Q21" s="171"/>
    </row>
    <row r="22" spans="1:17" s="169" customFormat="1" ht="31.5" hidden="1" customHeight="1">
      <c r="A22" s="156"/>
      <c r="B22" s="157" t="s">
        <v>45</v>
      </c>
      <c r="C22" s="158" t="s">
        <v>83</v>
      </c>
      <c r="D22" s="159" t="s">
        <v>519</v>
      </c>
      <c r="E22" s="160">
        <v>1922000</v>
      </c>
      <c r="F22" s="161"/>
      <c r="G22" s="162">
        <v>1922000</v>
      </c>
      <c r="H22" s="162">
        <v>1922000</v>
      </c>
      <c r="I22" s="162"/>
      <c r="J22" s="162">
        <v>1922000</v>
      </c>
      <c r="K22" s="163">
        <f t="shared" si="4"/>
        <v>0</v>
      </c>
      <c r="L22" s="164">
        <f t="shared" si="5"/>
        <v>0</v>
      </c>
      <c r="M22" s="165"/>
      <c r="N22" s="165"/>
      <c r="O22" s="166">
        <f t="shared" si="6"/>
        <v>1922000</v>
      </c>
      <c r="P22" s="53"/>
      <c r="Q22" s="171"/>
    </row>
    <row r="23" spans="1:17" s="169" customFormat="1" ht="31.5" hidden="1" customHeight="1">
      <c r="A23" s="156"/>
      <c r="B23" s="157" t="s">
        <v>46</v>
      </c>
      <c r="C23" s="170" t="s">
        <v>83</v>
      </c>
      <c r="D23" s="159" t="s">
        <v>520</v>
      </c>
      <c r="E23" s="160">
        <v>150000</v>
      </c>
      <c r="F23" s="161"/>
      <c r="G23" s="162">
        <v>150000</v>
      </c>
      <c r="H23" s="162">
        <v>150000</v>
      </c>
      <c r="I23" s="162"/>
      <c r="J23" s="162">
        <v>150000</v>
      </c>
      <c r="K23" s="163">
        <f t="shared" si="4"/>
        <v>0</v>
      </c>
      <c r="L23" s="164">
        <f t="shared" si="5"/>
        <v>0</v>
      </c>
      <c r="M23" s="165"/>
      <c r="N23" s="165"/>
      <c r="O23" s="166">
        <f t="shared" si="6"/>
        <v>150000</v>
      </c>
      <c r="P23" s="53"/>
      <c r="Q23" s="171"/>
    </row>
    <row r="24" spans="1:17" s="169" customFormat="1" ht="31.5" hidden="1" customHeight="1">
      <c r="A24" s="156"/>
      <c r="B24" s="157" t="s">
        <v>307</v>
      </c>
      <c r="C24" s="158" t="s">
        <v>83</v>
      </c>
      <c r="D24" s="159" t="s">
        <v>521</v>
      </c>
      <c r="E24" s="160">
        <v>920000</v>
      </c>
      <c r="F24" s="161"/>
      <c r="G24" s="162">
        <v>920000</v>
      </c>
      <c r="H24" s="162">
        <v>920000</v>
      </c>
      <c r="I24" s="162"/>
      <c r="J24" s="162">
        <v>920000</v>
      </c>
      <c r="K24" s="163">
        <f t="shared" si="4"/>
        <v>0</v>
      </c>
      <c r="L24" s="164">
        <f t="shared" si="5"/>
        <v>0</v>
      </c>
      <c r="M24" s="165"/>
      <c r="N24" s="165"/>
      <c r="O24" s="166">
        <f t="shared" si="6"/>
        <v>920000</v>
      </c>
      <c r="P24" s="53"/>
      <c r="Q24" s="171"/>
    </row>
    <row r="25" spans="1:17" s="169" customFormat="1" ht="31.5" hidden="1" customHeight="1">
      <c r="A25" s="156"/>
      <c r="B25" s="174" t="s">
        <v>335</v>
      </c>
      <c r="C25" s="158" t="s">
        <v>83</v>
      </c>
      <c r="D25" s="159" t="s">
        <v>522</v>
      </c>
      <c r="E25" s="160">
        <v>700000</v>
      </c>
      <c r="F25" s="161"/>
      <c r="G25" s="162">
        <v>700000</v>
      </c>
      <c r="H25" s="162">
        <v>0</v>
      </c>
      <c r="I25" s="162"/>
      <c r="J25" s="162">
        <v>0</v>
      </c>
      <c r="K25" s="163">
        <f t="shared" si="4"/>
        <v>700000</v>
      </c>
      <c r="L25" s="175" t="s">
        <v>807</v>
      </c>
      <c r="M25" s="165"/>
      <c r="N25" s="165"/>
      <c r="O25" s="166">
        <f t="shared" si="6"/>
        <v>700000</v>
      </c>
      <c r="P25" s="53"/>
      <c r="Q25" s="171"/>
    </row>
    <row r="26" spans="1:17" s="169" customFormat="1" ht="31.5" hidden="1" customHeight="1">
      <c r="A26" s="156"/>
      <c r="B26" s="157" t="s">
        <v>309</v>
      </c>
      <c r="C26" s="158" t="s">
        <v>86</v>
      </c>
      <c r="D26" s="159" t="s">
        <v>523</v>
      </c>
      <c r="E26" s="160">
        <v>7583000</v>
      </c>
      <c r="F26" s="161">
        <v>7583000</v>
      </c>
      <c r="G26" s="162">
        <v>0</v>
      </c>
      <c r="H26" s="162">
        <v>10070000</v>
      </c>
      <c r="I26" s="162">
        <v>10070000</v>
      </c>
      <c r="J26" s="162">
        <v>0</v>
      </c>
      <c r="K26" s="163">
        <f t="shared" si="4"/>
        <v>-2487000</v>
      </c>
      <c r="L26" s="164">
        <f t="shared" ref="L26:L32" si="7">K26/H26</f>
        <v>-0.24697120158887786</v>
      </c>
      <c r="M26" s="165"/>
      <c r="N26" s="165"/>
      <c r="O26" s="166">
        <f t="shared" si="6"/>
        <v>7583000</v>
      </c>
      <c r="P26" s="53"/>
      <c r="Q26" s="171"/>
    </row>
    <row r="27" spans="1:17" s="169" customFormat="1" ht="31.5" hidden="1" customHeight="1">
      <c r="A27" s="156"/>
      <c r="B27" s="157" t="s">
        <v>310</v>
      </c>
      <c r="C27" s="158" t="s">
        <v>83</v>
      </c>
      <c r="D27" s="159" t="s">
        <v>134</v>
      </c>
      <c r="E27" s="160">
        <v>1000000</v>
      </c>
      <c r="F27" s="161">
        <v>1000000</v>
      </c>
      <c r="G27" s="162"/>
      <c r="H27" s="162">
        <v>1110000</v>
      </c>
      <c r="I27" s="162">
        <v>1110000</v>
      </c>
      <c r="J27" s="162">
        <v>0</v>
      </c>
      <c r="K27" s="163">
        <f t="shared" si="4"/>
        <v>-110000</v>
      </c>
      <c r="L27" s="164">
        <f t="shared" si="7"/>
        <v>-9.90990990990991E-2</v>
      </c>
      <c r="M27" s="165"/>
      <c r="N27" s="165"/>
      <c r="O27" s="166">
        <f t="shared" si="6"/>
        <v>1000000</v>
      </c>
      <c r="P27" s="53"/>
      <c r="Q27" s="171"/>
    </row>
    <row r="28" spans="1:17" s="169" customFormat="1" ht="31.5" hidden="1" customHeight="1">
      <c r="A28" s="156"/>
      <c r="B28" s="157" t="s">
        <v>311</v>
      </c>
      <c r="C28" s="170" t="s">
        <v>83</v>
      </c>
      <c r="D28" s="159" t="s">
        <v>524</v>
      </c>
      <c r="E28" s="160">
        <v>910000</v>
      </c>
      <c r="F28" s="161"/>
      <c r="G28" s="162">
        <v>910000</v>
      </c>
      <c r="H28" s="162">
        <v>1054000</v>
      </c>
      <c r="I28" s="162"/>
      <c r="J28" s="162">
        <v>1054000</v>
      </c>
      <c r="K28" s="163">
        <f t="shared" si="4"/>
        <v>-144000</v>
      </c>
      <c r="L28" s="164">
        <f t="shared" si="7"/>
        <v>-0.13662239089184061</v>
      </c>
      <c r="M28" s="165"/>
      <c r="N28" s="165"/>
      <c r="O28" s="166">
        <f t="shared" si="6"/>
        <v>910000</v>
      </c>
      <c r="P28" s="53"/>
      <c r="Q28" s="171"/>
    </row>
    <row r="29" spans="1:17" s="169" customFormat="1" ht="31.5" hidden="1" customHeight="1">
      <c r="A29" s="156"/>
      <c r="B29" s="157" t="s">
        <v>312</v>
      </c>
      <c r="C29" s="158" t="s">
        <v>83</v>
      </c>
      <c r="D29" s="159" t="s">
        <v>525</v>
      </c>
      <c r="E29" s="160">
        <v>330000</v>
      </c>
      <c r="F29" s="161"/>
      <c r="G29" s="162">
        <v>330000</v>
      </c>
      <c r="H29" s="162">
        <v>240000</v>
      </c>
      <c r="I29" s="162"/>
      <c r="J29" s="162">
        <v>240000</v>
      </c>
      <c r="K29" s="163">
        <f t="shared" si="4"/>
        <v>90000</v>
      </c>
      <c r="L29" s="164">
        <f t="shared" si="7"/>
        <v>0.375</v>
      </c>
      <c r="M29" s="165"/>
      <c r="N29" s="165"/>
      <c r="O29" s="166">
        <f t="shared" si="6"/>
        <v>330000</v>
      </c>
      <c r="P29" s="53"/>
      <c r="Q29" s="171"/>
    </row>
    <row r="30" spans="1:17" s="169" customFormat="1" ht="31.5" hidden="1" customHeight="1">
      <c r="A30" s="156"/>
      <c r="B30" s="157" t="s">
        <v>313</v>
      </c>
      <c r="C30" s="158" t="s">
        <v>83</v>
      </c>
      <c r="D30" s="159" t="s">
        <v>526</v>
      </c>
      <c r="E30" s="160">
        <v>1000000</v>
      </c>
      <c r="F30" s="161"/>
      <c r="G30" s="162">
        <v>1000000</v>
      </c>
      <c r="H30" s="162">
        <v>1240000</v>
      </c>
      <c r="I30" s="162"/>
      <c r="J30" s="162">
        <v>1240000</v>
      </c>
      <c r="K30" s="163">
        <f t="shared" si="4"/>
        <v>-240000</v>
      </c>
      <c r="L30" s="164">
        <f t="shared" si="7"/>
        <v>-0.19354838709677419</v>
      </c>
      <c r="M30" s="165"/>
      <c r="N30" s="165"/>
      <c r="O30" s="166">
        <f t="shared" si="6"/>
        <v>1000000</v>
      </c>
      <c r="P30" s="53"/>
      <c r="Q30" s="171"/>
    </row>
    <row r="31" spans="1:17" s="169" customFormat="1" ht="31.5" hidden="1" customHeight="1">
      <c r="A31" s="156"/>
      <c r="B31" s="157" t="s">
        <v>315</v>
      </c>
      <c r="C31" s="170" t="s">
        <v>83</v>
      </c>
      <c r="D31" s="159" t="s">
        <v>527</v>
      </c>
      <c r="E31" s="160">
        <v>4821000</v>
      </c>
      <c r="F31" s="161"/>
      <c r="G31" s="162">
        <v>4821000</v>
      </c>
      <c r="H31" s="162">
        <v>6394000</v>
      </c>
      <c r="I31" s="162"/>
      <c r="J31" s="162">
        <v>6394000</v>
      </c>
      <c r="K31" s="163">
        <f t="shared" si="4"/>
        <v>-1573000</v>
      </c>
      <c r="L31" s="164">
        <f t="shared" si="7"/>
        <v>-0.24601188614325931</v>
      </c>
      <c r="M31" s="165"/>
      <c r="N31" s="165"/>
      <c r="O31" s="166">
        <f t="shared" si="6"/>
        <v>4821000</v>
      </c>
      <c r="P31" s="53"/>
      <c r="Q31" s="171"/>
    </row>
    <row r="32" spans="1:17" s="169" customFormat="1" ht="31.5" hidden="1" customHeight="1">
      <c r="A32" s="156"/>
      <c r="B32" s="157" t="s">
        <v>317</v>
      </c>
      <c r="C32" s="170" t="s">
        <v>83</v>
      </c>
      <c r="D32" s="159" t="s">
        <v>528</v>
      </c>
      <c r="E32" s="160">
        <v>800000</v>
      </c>
      <c r="F32" s="161"/>
      <c r="G32" s="162">
        <v>800000</v>
      </c>
      <c r="H32" s="162">
        <v>490000</v>
      </c>
      <c r="I32" s="162"/>
      <c r="J32" s="162">
        <v>490000</v>
      </c>
      <c r="K32" s="163">
        <f t="shared" si="4"/>
        <v>310000</v>
      </c>
      <c r="L32" s="164">
        <f t="shared" si="7"/>
        <v>0.63265306122448983</v>
      </c>
      <c r="M32" s="165"/>
      <c r="N32" s="165"/>
      <c r="O32" s="166">
        <f t="shared" si="6"/>
        <v>800000</v>
      </c>
      <c r="P32" s="53"/>
      <c r="Q32" s="171"/>
    </row>
    <row r="33" spans="1:17" s="169" customFormat="1" ht="31.5" hidden="1" customHeight="1">
      <c r="A33" s="156"/>
      <c r="B33" s="157" t="s">
        <v>336</v>
      </c>
      <c r="C33" s="158" t="s">
        <v>86</v>
      </c>
      <c r="D33" s="159" t="s">
        <v>529</v>
      </c>
      <c r="E33" s="160">
        <v>1000000</v>
      </c>
      <c r="F33" s="161">
        <v>1000000</v>
      </c>
      <c r="G33" s="162"/>
      <c r="H33" s="162">
        <v>0</v>
      </c>
      <c r="I33" s="162"/>
      <c r="J33" s="162">
        <v>0</v>
      </c>
      <c r="K33" s="163">
        <f t="shared" si="4"/>
        <v>1000000</v>
      </c>
      <c r="L33" s="175" t="s">
        <v>807</v>
      </c>
      <c r="M33" s="165"/>
      <c r="N33" s="165"/>
      <c r="O33" s="166">
        <f t="shared" si="6"/>
        <v>1000000</v>
      </c>
      <c r="P33" s="53"/>
      <c r="Q33" s="171"/>
    </row>
    <row r="34" spans="1:17" s="169" customFormat="1" ht="31.5" hidden="1" customHeight="1">
      <c r="A34" s="156"/>
      <c r="B34" s="157" t="s">
        <v>337</v>
      </c>
      <c r="C34" s="158" t="s">
        <v>86</v>
      </c>
      <c r="D34" s="159" t="s">
        <v>530</v>
      </c>
      <c r="E34" s="160">
        <v>6000000</v>
      </c>
      <c r="F34" s="161">
        <v>2400000</v>
      </c>
      <c r="G34" s="162">
        <v>3600000</v>
      </c>
      <c r="H34" s="162">
        <v>0</v>
      </c>
      <c r="I34" s="162"/>
      <c r="J34" s="162">
        <v>0</v>
      </c>
      <c r="K34" s="163">
        <f t="shared" si="4"/>
        <v>6000000</v>
      </c>
      <c r="L34" s="175" t="s">
        <v>807</v>
      </c>
      <c r="M34" s="165"/>
      <c r="N34" s="165"/>
      <c r="O34" s="166">
        <f t="shared" si="6"/>
        <v>6000000</v>
      </c>
      <c r="P34" s="53"/>
      <c r="Q34" s="171"/>
    </row>
    <row r="35" spans="1:17" s="169" customFormat="1" ht="31.5" hidden="1" customHeight="1">
      <c r="A35" s="156"/>
      <c r="B35" s="174" t="s">
        <v>338</v>
      </c>
      <c r="C35" s="158" t="s">
        <v>83</v>
      </c>
      <c r="D35" s="159" t="s">
        <v>531</v>
      </c>
      <c r="E35" s="160">
        <v>1000000</v>
      </c>
      <c r="F35" s="161"/>
      <c r="G35" s="162">
        <v>1000000</v>
      </c>
      <c r="H35" s="162">
        <v>0</v>
      </c>
      <c r="I35" s="162"/>
      <c r="J35" s="162">
        <v>0</v>
      </c>
      <c r="K35" s="163">
        <f t="shared" si="4"/>
        <v>1000000</v>
      </c>
      <c r="L35" s="175" t="s">
        <v>807</v>
      </c>
      <c r="M35" s="165"/>
      <c r="N35" s="165"/>
      <c r="O35" s="166">
        <f t="shared" si="6"/>
        <v>1000000</v>
      </c>
      <c r="P35" s="53"/>
      <c r="Q35" s="171"/>
    </row>
    <row r="36" spans="1:17" s="169" customFormat="1" ht="31.5" hidden="1" customHeight="1">
      <c r="A36" s="156"/>
      <c r="B36" s="157" t="s">
        <v>318</v>
      </c>
      <c r="C36" s="158" t="s">
        <v>83</v>
      </c>
      <c r="D36" s="159" t="s">
        <v>532</v>
      </c>
      <c r="E36" s="160">
        <v>107313</v>
      </c>
      <c r="F36" s="161"/>
      <c r="G36" s="162">
        <v>107313</v>
      </c>
      <c r="H36" s="162">
        <v>83200</v>
      </c>
      <c r="I36" s="162"/>
      <c r="J36" s="162">
        <v>0</v>
      </c>
      <c r="K36" s="163">
        <f t="shared" si="4"/>
        <v>24113</v>
      </c>
      <c r="L36" s="164">
        <f t="shared" ref="L36:L42" si="8">K36/H36</f>
        <v>0.28981971153846153</v>
      </c>
      <c r="M36" s="165"/>
      <c r="N36" s="165"/>
      <c r="O36" s="166">
        <f t="shared" si="6"/>
        <v>107313</v>
      </c>
      <c r="P36" s="53"/>
      <c r="Q36" s="171"/>
    </row>
    <row r="37" spans="1:17" s="169" customFormat="1" ht="31.5" customHeight="1">
      <c r="A37" s="156"/>
      <c r="B37" s="157" t="s">
        <v>319</v>
      </c>
      <c r="C37" s="158" t="s">
        <v>83</v>
      </c>
      <c r="D37" s="159" t="s">
        <v>533</v>
      </c>
      <c r="E37" s="160">
        <v>300000</v>
      </c>
      <c r="F37" s="161"/>
      <c r="G37" s="162">
        <v>300000</v>
      </c>
      <c r="H37" s="162">
        <v>300000</v>
      </c>
      <c r="I37" s="162"/>
      <c r="J37" s="162">
        <v>300000</v>
      </c>
      <c r="K37" s="163">
        <f t="shared" si="4"/>
        <v>0</v>
      </c>
      <c r="L37" s="164">
        <f t="shared" si="8"/>
        <v>0</v>
      </c>
      <c r="M37" s="165">
        <v>80000</v>
      </c>
      <c r="N37" s="165"/>
      <c r="O37" s="166">
        <f t="shared" si="6"/>
        <v>380000</v>
      </c>
      <c r="P37" s="261" t="s">
        <v>864</v>
      </c>
      <c r="Q37" s="171"/>
    </row>
    <row r="38" spans="1:17" s="169" customFormat="1" ht="31.5" hidden="1" customHeight="1">
      <c r="A38" s="156"/>
      <c r="B38" s="157" t="s">
        <v>320</v>
      </c>
      <c r="C38" s="158" t="s">
        <v>83</v>
      </c>
      <c r="D38" s="159" t="s">
        <v>534</v>
      </c>
      <c r="E38" s="160">
        <v>143600</v>
      </c>
      <c r="F38" s="161"/>
      <c r="G38" s="162">
        <v>143600</v>
      </c>
      <c r="H38" s="162">
        <v>88300</v>
      </c>
      <c r="I38" s="162"/>
      <c r="J38" s="162">
        <v>88300</v>
      </c>
      <c r="K38" s="163">
        <f t="shared" si="4"/>
        <v>55300</v>
      </c>
      <c r="L38" s="164">
        <f t="shared" si="8"/>
        <v>0.62627406568516419</v>
      </c>
      <c r="M38" s="165"/>
      <c r="N38" s="165"/>
      <c r="O38" s="166">
        <f t="shared" si="6"/>
        <v>143600</v>
      </c>
      <c r="P38" s="167"/>
      <c r="Q38" s="171"/>
    </row>
    <row r="39" spans="1:17" s="169" customFormat="1" ht="31.5" hidden="1" customHeight="1">
      <c r="A39" s="156"/>
      <c r="B39" s="157" t="s">
        <v>321</v>
      </c>
      <c r="C39" s="158" t="s">
        <v>83</v>
      </c>
      <c r="D39" s="159" t="s">
        <v>535</v>
      </c>
      <c r="E39" s="160">
        <v>155000</v>
      </c>
      <c r="F39" s="161"/>
      <c r="G39" s="162">
        <v>155000</v>
      </c>
      <c r="H39" s="162">
        <v>150000</v>
      </c>
      <c r="I39" s="162"/>
      <c r="J39" s="162">
        <v>150000</v>
      </c>
      <c r="K39" s="163">
        <f t="shared" si="4"/>
        <v>5000</v>
      </c>
      <c r="L39" s="164">
        <f t="shared" si="8"/>
        <v>3.3333333333333333E-2</v>
      </c>
      <c r="M39" s="165"/>
      <c r="N39" s="165"/>
      <c r="O39" s="166">
        <f t="shared" si="6"/>
        <v>155000</v>
      </c>
      <c r="P39" s="167"/>
      <c r="Q39" s="171"/>
    </row>
    <row r="40" spans="1:17" s="169" customFormat="1" ht="31.5" hidden="1" customHeight="1">
      <c r="A40" s="156"/>
      <c r="B40" s="157" t="s">
        <v>322</v>
      </c>
      <c r="C40" s="158" t="s">
        <v>83</v>
      </c>
      <c r="D40" s="159" t="s">
        <v>536</v>
      </c>
      <c r="E40" s="160">
        <v>300000</v>
      </c>
      <c r="F40" s="161"/>
      <c r="G40" s="162">
        <v>300000</v>
      </c>
      <c r="H40" s="162">
        <v>300000</v>
      </c>
      <c r="I40" s="162"/>
      <c r="J40" s="162">
        <v>300000</v>
      </c>
      <c r="K40" s="163">
        <f t="shared" si="4"/>
        <v>0</v>
      </c>
      <c r="L40" s="164">
        <f t="shared" si="8"/>
        <v>0</v>
      </c>
      <c r="M40" s="165"/>
      <c r="N40" s="165"/>
      <c r="O40" s="166">
        <f t="shared" si="6"/>
        <v>300000</v>
      </c>
      <c r="P40" s="167"/>
      <c r="Q40" s="171"/>
    </row>
    <row r="41" spans="1:17" s="169" customFormat="1" ht="31.5" hidden="1" customHeight="1">
      <c r="A41" s="156"/>
      <c r="B41" s="157" t="s">
        <v>323</v>
      </c>
      <c r="C41" s="158" t="s">
        <v>83</v>
      </c>
      <c r="D41" s="159" t="s">
        <v>537</v>
      </c>
      <c r="E41" s="160">
        <v>300000</v>
      </c>
      <c r="F41" s="161"/>
      <c r="G41" s="162">
        <v>300000</v>
      </c>
      <c r="H41" s="162">
        <v>300000</v>
      </c>
      <c r="I41" s="162"/>
      <c r="J41" s="162">
        <v>300000</v>
      </c>
      <c r="K41" s="163">
        <f t="shared" si="4"/>
        <v>0</v>
      </c>
      <c r="L41" s="164">
        <f t="shared" si="8"/>
        <v>0</v>
      </c>
      <c r="M41" s="165"/>
      <c r="N41" s="165"/>
      <c r="O41" s="166">
        <f t="shared" si="6"/>
        <v>300000</v>
      </c>
      <c r="P41" s="167"/>
      <c r="Q41" s="171"/>
    </row>
    <row r="42" spans="1:17" s="169" customFormat="1" ht="53.25" customHeight="1">
      <c r="A42" s="156"/>
      <c r="B42" s="176" t="s">
        <v>324</v>
      </c>
      <c r="C42" s="158" t="s">
        <v>83</v>
      </c>
      <c r="D42" s="159" t="s">
        <v>538</v>
      </c>
      <c r="E42" s="160">
        <v>10681000</v>
      </c>
      <c r="F42" s="161"/>
      <c r="G42" s="162">
        <v>10681000</v>
      </c>
      <c r="H42" s="177">
        <v>10681000</v>
      </c>
      <c r="I42" s="162"/>
      <c r="J42" s="162">
        <v>10681000</v>
      </c>
      <c r="K42" s="163">
        <f t="shared" si="4"/>
        <v>0</v>
      </c>
      <c r="L42" s="164">
        <f t="shared" si="8"/>
        <v>0</v>
      </c>
      <c r="M42" s="165">
        <v>770000</v>
      </c>
      <c r="N42" s="165"/>
      <c r="O42" s="166">
        <f t="shared" si="6"/>
        <v>11451000</v>
      </c>
      <c r="P42" s="248" t="s">
        <v>846</v>
      </c>
      <c r="Q42" s="171"/>
    </row>
    <row r="43" spans="1:17" s="169" customFormat="1" ht="31.5" hidden="1" customHeight="1">
      <c r="A43" s="156">
        <v>35</v>
      </c>
      <c r="B43" s="157" t="s">
        <v>325</v>
      </c>
      <c r="C43" s="158" t="s">
        <v>83</v>
      </c>
      <c r="D43" s="159" t="s">
        <v>539</v>
      </c>
      <c r="E43" s="160">
        <v>800000</v>
      </c>
      <c r="F43" s="161"/>
      <c r="G43" s="162">
        <v>800000</v>
      </c>
      <c r="H43" s="162">
        <v>800000</v>
      </c>
      <c r="I43" s="162"/>
      <c r="J43" s="162">
        <v>800000</v>
      </c>
      <c r="K43" s="163">
        <f t="shared" ref="K43:K52" si="9">SUM(E43-H43)</f>
        <v>0</v>
      </c>
      <c r="L43" s="164">
        <f>K43/H43</f>
        <v>0</v>
      </c>
      <c r="M43" s="165"/>
      <c r="N43" s="165"/>
      <c r="O43" s="166">
        <f t="shared" si="6"/>
        <v>800000</v>
      </c>
      <c r="P43" s="167"/>
      <c r="Q43" s="171"/>
    </row>
    <row r="44" spans="1:17" s="169" customFormat="1" ht="31.5" hidden="1" customHeight="1">
      <c r="A44" s="156">
        <v>36</v>
      </c>
      <c r="B44" s="174" t="s">
        <v>340</v>
      </c>
      <c r="C44" s="158" t="s">
        <v>83</v>
      </c>
      <c r="D44" s="159" t="s">
        <v>540</v>
      </c>
      <c r="E44" s="160">
        <v>1500000</v>
      </c>
      <c r="F44" s="161"/>
      <c r="G44" s="162">
        <v>1500000</v>
      </c>
      <c r="H44" s="162">
        <v>0</v>
      </c>
      <c r="I44" s="162"/>
      <c r="J44" s="162"/>
      <c r="K44" s="163">
        <f t="shared" si="9"/>
        <v>1500000</v>
      </c>
      <c r="L44" s="175" t="s">
        <v>807</v>
      </c>
      <c r="M44" s="165"/>
      <c r="N44" s="165"/>
      <c r="O44" s="166">
        <f t="shared" si="6"/>
        <v>1500000</v>
      </c>
      <c r="P44" s="167"/>
      <c r="Q44" s="171"/>
    </row>
    <row r="45" spans="1:17" s="169" customFormat="1" ht="31.5" hidden="1" customHeight="1">
      <c r="A45" s="156">
        <v>37</v>
      </c>
      <c r="B45" s="174" t="s">
        <v>341</v>
      </c>
      <c r="C45" s="158" t="s">
        <v>83</v>
      </c>
      <c r="D45" s="159" t="s">
        <v>541</v>
      </c>
      <c r="E45" s="160">
        <v>500000</v>
      </c>
      <c r="F45" s="161"/>
      <c r="G45" s="162">
        <v>500000</v>
      </c>
      <c r="H45" s="162">
        <v>0</v>
      </c>
      <c r="I45" s="162"/>
      <c r="J45" s="162"/>
      <c r="K45" s="163">
        <f t="shared" si="9"/>
        <v>500000</v>
      </c>
      <c r="L45" s="175" t="s">
        <v>807</v>
      </c>
      <c r="M45" s="165"/>
      <c r="N45" s="165"/>
      <c r="O45" s="166">
        <f t="shared" si="6"/>
        <v>500000</v>
      </c>
      <c r="P45" s="167"/>
      <c r="Q45" s="171"/>
    </row>
    <row r="46" spans="1:17" s="169" customFormat="1" ht="31.5" hidden="1" customHeight="1">
      <c r="A46" s="156">
        <v>38</v>
      </c>
      <c r="B46" s="157" t="s">
        <v>326</v>
      </c>
      <c r="C46" s="158" t="s">
        <v>344</v>
      </c>
      <c r="D46" s="159" t="s">
        <v>543</v>
      </c>
      <c r="E46" s="160">
        <v>1878000</v>
      </c>
      <c r="F46" s="161">
        <v>1252000</v>
      </c>
      <c r="G46" s="162">
        <v>626000</v>
      </c>
      <c r="H46" s="162">
        <v>1935000</v>
      </c>
      <c r="I46" s="162">
        <v>1290000</v>
      </c>
      <c r="J46" s="162">
        <v>645000</v>
      </c>
      <c r="K46" s="163">
        <f t="shared" si="9"/>
        <v>-57000</v>
      </c>
      <c r="L46" s="164">
        <f t="shared" ref="L46:L52" si="10">K46/H46</f>
        <v>-2.9457364341085271E-2</v>
      </c>
      <c r="M46" s="165"/>
      <c r="N46" s="165"/>
      <c r="O46" s="166">
        <f t="shared" si="6"/>
        <v>1878000</v>
      </c>
      <c r="P46" s="167"/>
      <c r="Q46" s="171"/>
    </row>
    <row r="47" spans="1:17" s="169" customFormat="1" ht="31.5" customHeight="1">
      <c r="A47" s="156"/>
      <c r="B47" s="157" t="s">
        <v>327</v>
      </c>
      <c r="C47" s="158" t="s">
        <v>542</v>
      </c>
      <c r="D47" s="159" t="s">
        <v>544</v>
      </c>
      <c r="E47" s="160">
        <v>1200000</v>
      </c>
      <c r="F47" s="161"/>
      <c r="G47" s="162">
        <v>1200000</v>
      </c>
      <c r="H47" s="162">
        <v>1200000</v>
      </c>
      <c r="I47" s="162"/>
      <c r="J47" s="162">
        <v>1200000</v>
      </c>
      <c r="K47" s="163">
        <f t="shared" si="9"/>
        <v>0</v>
      </c>
      <c r="L47" s="164">
        <f t="shared" si="10"/>
        <v>0</v>
      </c>
      <c r="M47" s="165">
        <v>300000</v>
      </c>
      <c r="N47" s="165"/>
      <c r="O47" s="166">
        <f t="shared" si="6"/>
        <v>1500000</v>
      </c>
      <c r="P47" s="53" t="s">
        <v>865</v>
      </c>
      <c r="Q47" s="171"/>
    </row>
    <row r="48" spans="1:17" s="169" customFormat="1" ht="31.5" hidden="1" customHeight="1">
      <c r="A48" s="156"/>
      <c r="B48" s="157" t="s">
        <v>47</v>
      </c>
      <c r="C48" s="158" t="s">
        <v>84</v>
      </c>
      <c r="D48" s="159" t="s">
        <v>545</v>
      </c>
      <c r="E48" s="160">
        <v>139500</v>
      </c>
      <c r="F48" s="161">
        <v>93000</v>
      </c>
      <c r="G48" s="162">
        <v>46500</v>
      </c>
      <c r="H48" s="162">
        <v>451500</v>
      </c>
      <c r="I48" s="162">
        <v>301000</v>
      </c>
      <c r="J48" s="162">
        <v>150500</v>
      </c>
      <c r="K48" s="163">
        <f t="shared" si="9"/>
        <v>-312000</v>
      </c>
      <c r="L48" s="164">
        <f t="shared" si="10"/>
        <v>-0.69102990033222589</v>
      </c>
      <c r="M48" s="165"/>
      <c r="N48" s="165"/>
      <c r="O48" s="166">
        <f t="shared" ref="O48:O69" si="11">E48+M48-N48</f>
        <v>139500</v>
      </c>
      <c r="P48" s="53"/>
      <c r="Q48" s="171"/>
    </row>
    <row r="49" spans="1:17" s="169" customFormat="1" ht="31.5" hidden="1" customHeight="1">
      <c r="A49" s="156"/>
      <c r="B49" s="157" t="s">
        <v>328</v>
      </c>
      <c r="C49" s="158" t="s">
        <v>84</v>
      </c>
      <c r="D49" s="159" t="s">
        <v>543</v>
      </c>
      <c r="E49" s="160">
        <v>638857</v>
      </c>
      <c r="F49" s="161">
        <v>430000</v>
      </c>
      <c r="G49" s="162">
        <v>208857</v>
      </c>
      <c r="H49" s="162">
        <v>542335</v>
      </c>
      <c r="I49" s="162">
        <v>364300</v>
      </c>
      <c r="J49" s="162">
        <v>178035</v>
      </c>
      <c r="K49" s="163">
        <f t="shared" si="9"/>
        <v>96522</v>
      </c>
      <c r="L49" s="164">
        <f t="shared" si="10"/>
        <v>0.17797486793218215</v>
      </c>
      <c r="M49" s="165"/>
      <c r="N49" s="165"/>
      <c r="O49" s="166">
        <f t="shared" si="11"/>
        <v>638857</v>
      </c>
      <c r="P49" s="53"/>
      <c r="Q49" s="171"/>
    </row>
    <row r="50" spans="1:17" s="169" customFormat="1" ht="31.5" hidden="1" customHeight="1">
      <c r="A50" s="156"/>
      <c r="B50" s="157" t="s">
        <v>329</v>
      </c>
      <c r="C50" s="158" t="s">
        <v>83</v>
      </c>
      <c r="D50" s="159" t="s">
        <v>546</v>
      </c>
      <c r="E50" s="160">
        <v>940000</v>
      </c>
      <c r="F50" s="161"/>
      <c r="G50" s="162">
        <v>940000</v>
      </c>
      <c r="H50" s="162">
        <v>940000</v>
      </c>
      <c r="I50" s="162"/>
      <c r="J50" s="162">
        <v>940000</v>
      </c>
      <c r="K50" s="163">
        <f t="shared" si="9"/>
        <v>0</v>
      </c>
      <c r="L50" s="164">
        <f t="shared" si="10"/>
        <v>0</v>
      </c>
      <c r="M50" s="165"/>
      <c r="N50" s="165"/>
      <c r="O50" s="166">
        <f t="shared" si="11"/>
        <v>940000</v>
      </c>
      <c r="P50" s="53"/>
      <c r="Q50" s="171"/>
    </row>
    <row r="51" spans="1:17" s="169" customFormat="1" ht="31.5" hidden="1" customHeight="1">
      <c r="A51" s="156"/>
      <c r="B51" s="157" t="s">
        <v>330</v>
      </c>
      <c r="C51" s="158" t="s">
        <v>83</v>
      </c>
      <c r="D51" s="159" t="s">
        <v>547</v>
      </c>
      <c r="E51" s="160">
        <v>50000</v>
      </c>
      <c r="F51" s="161"/>
      <c r="G51" s="162">
        <v>50000</v>
      </c>
      <c r="H51" s="162">
        <v>50000</v>
      </c>
      <c r="I51" s="162"/>
      <c r="J51" s="162">
        <v>50000</v>
      </c>
      <c r="K51" s="163">
        <f t="shared" si="9"/>
        <v>0</v>
      </c>
      <c r="L51" s="164">
        <f t="shared" si="10"/>
        <v>0</v>
      </c>
      <c r="M51" s="165"/>
      <c r="N51" s="165"/>
      <c r="O51" s="166">
        <f t="shared" si="11"/>
        <v>50000</v>
      </c>
      <c r="P51" s="53"/>
      <c r="Q51" s="171"/>
    </row>
    <row r="52" spans="1:17" s="169" customFormat="1" ht="31.5" hidden="1" customHeight="1">
      <c r="A52" s="156"/>
      <c r="B52" s="157" t="s">
        <v>48</v>
      </c>
      <c r="C52" s="158" t="s">
        <v>83</v>
      </c>
      <c r="D52" s="159" t="s">
        <v>548</v>
      </c>
      <c r="E52" s="160">
        <v>110000</v>
      </c>
      <c r="F52" s="161"/>
      <c r="G52" s="162">
        <v>110000</v>
      </c>
      <c r="H52" s="162">
        <v>110000</v>
      </c>
      <c r="I52" s="162"/>
      <c r="J52" s="162">
        <v>110000</v>
      </c>
      <c r="K52" s="163">
        <f t="shared" si="9"/>
        <v>0</v>
      </c>
      <c r="L52" s="164">
        <f t="shared" si="10"/>
        <v>0</v>
      </c>
      <c r="M52" s="165"/>
      <c r="N52" s="165"/>
      <c r="O52" s="166">
        <f t="shared" si="11"/>
        <v>110000</v>
      </c>
      <c r="P52" s="53"/>
      <c r="Q52" s="171"/>
    </row>
    <row r="53" spans="1:17" s="169" customFormat="1" ht="31.5" hidden="1" customHeight="1">
      <c r="A53" s="156"/>
      <c r="B53" s="157" t="s">
        <v>331</v>
      </c>
      <c r="C53" s="158" t="s">
        <v>344</v>
      </c>
      <c r="D53" s="159" t="s">
        <v>549</v>
      </c>
      <c r="E53" s="160">
        <v>423000</v>
      </c>
      <c r="F53" s="161">
        <v>423000</v>
      </c>
      <c r="G53" s="162"/>
      <c r="H53" s="162">
        <v>400000</v>
      </c>
      <c r="I53" s="162">
        <v>400000</v>
      </c>
      <c r="J53" s="162">
        <v>0</v>
      </c>
      <c r="K53" s="163">
        <f>SUM(E53-H53)</f>
        <v>23000</v>
      </c>
      <c r="L53" s="164">
        <f>K53/H53</f>
        <v>5.7500000000000002E-2</v>
      </c>
      <c r="M53" s="165"/>
      <c r="N53" s="165"/>
      <c r="O53" s="166">
        <f t="shared" si="11"/>
        <v>423000</v>
      </c>
      <c r="P53" s="53"/>
      <c r="Q53" s="171"/>
    </row>
    <row r="54" spans="1:17" s="169" customFormat="1" ht="31.5" hidden="1" customHeight="1">
      <c r="A54" s="156"/>
      <c r="B54" s="157" t="s">
        <v>49</v>
      </c>
      <c r="C54" s="158" t="s">
        <v>542</v>
      </c>
      <c r="D54" s="159" t="s">
        <v>550</v>
      </c>
      <c r="E54" s="160">
        <v>144000</v>
      </c>
      <c r="F54" s="161"/>
      <c r="G54" s="162">
        <v>144000</v>
      </c>
      <c r="H54" s="162">
        <v>144000</v>
      </c>
      <c r="I54" s="162"/>
      <c r="J54" s="162">
        <v>144000</v>
      </c>
      <c r="K54" s="163">
        <f>SUM(E54-H54)</f>
        <v>0</v>
      </c>
      <c r="L54" s="164">
        <f>K54/H54</f>
        <v>0</v>
      </c>
      <c r="M54" s="165"/>
      <c r="N54" s="165"/>
      <c r="O54" s="166">
        <f t="shared" si="11"/>
        <v>144000</v>
      </c>
      <c r="P54" s="53"/>
      <c r="Q54" s="171"/>
    </row>
    <row r="55" spans="1:17" s="169" customFormat="1" ht="31.5" customHeight="1">
      <c r="A55" s="156"/>
      <c r="B55" s="185" t="s">
        <v>342</v>
      </c>
      <c r="C55" s="158" t="s">
        <v>83</v>
      </c>
      <c r="D55" s="159" t="s">
        <v>551</v>
      </c>
      <c r="E55" s="160">
        <v>300000</v>
      </c>
      <c r="F55" s="161"/>
      <c r="G55" s="162">
        <v>300000</v>
      </c>
      <c r="H55" s="162">
        <v>0</v>
      </c>
      <c r="I55" s="162"/>
      <c r="J55" s="162"/>
      <c r="K55" s="163">
        <f>SUM(E55-H55)</f>
        <v>300000</v>
      </c>
      <c r="L55" s="175" t="s">
        <v>807</v>
      </c>
      <c r="M55" s="165">
        <v>200000</v>
      </c>
      <c r="N55" s="165"/>
      <c r="O55" s="166">
        <f t="shared" si="11"/>
        <v>500000</v>
      </c>
      <c r="P55" s="261" t="s">
        <v>866</v>
      </c>
      <c r="Q55" s="171"/>
    </row>
    <row r="56" spans="1:17" s="169" customFormat="1" ht="31.5" hidden="1" customHeight="1">
      <c r="A56" s="156">
        <v>48</v>
      </c>
      <c r="B56" s="186" t="s">
        <v>343</v>
      </c>
      <c r="C56" s="158" t="s">
        <v>83</v>
      </c>
      <c r="D56" s="159" t="s">
        <v>552</v>
      </c>
      <c r="E56" s="160">
        <v>1000000</v>
      </c>
      <c r="F56" s="161"/>
      <c r="G56" s="162">
        <v>1000000</v>
      </c>
      <c r="H56" s="162">
        <v>0</v>
      </c>
      <c r="I56" s="162"/>
      <c r="J56" s="162"/>
      <c r="K56" s="163">
        <f>SUM(E56-H56)</f>
        <v>1000000</v>
      </c>
      <c r="L56" s="175" t="s">
        <v>807</v>
      </c>
      <c r="M56" s="165"/>
      <c r="N56" s="165"/>
      <c r="O56" s="166">
        <f t="shared" si="11"/>
        <v>1000000</v>
      </c>
      <c r="P56" s="260"/>
      <c r="Q56" s="171"/>
    </row>
    <row r="57" spans="1:17" s="169" customFormat="1" ht="31.5" hidden="1" customHeight="1">
      <c r="A57" s="156">
        <v>49</v>
      </c>
      <c r="B57" s="187" t="s">
        <v>553</v>
      </c>
      <c r="C57" s="158" t="s">
        <v>83</v>
      </c>
      <c r="D57" s="159" t="s">
        <v>135</v>
      </c>
      <c r="E57" s="160">
        <v>87658</v>
      </c>
      <c r="F57" s="161"/>
      <c r="G57" s="162">
        <v>45220</v>
      </c>
      <c r="H57" s="162">
        <v>85928</v>
      </c>
      <c r="I57" s="162"/>
      <c r="J57" s="162">
        <v>41990</v>
      </c>
      <c r="K57" s="163">
        <f>SUM(E57-H57)</f>
        <v>1730</v>
      </c>
      <c r="L57" s="164">
        <f>K57/H57</f>
        <v>2.0133134717437856E-2</v>
      </c>
      <c r="M57" s="166"/>
      <c r="N57" s="166"/>
      <c r="O57" s="166">
        <f t="shared" si="11"/>
        <v>87658</v>
      </c>
      <c r="P57" s="260"/>
      <c r="Q57" s="171"/>
    </row>
    <row r="58" spans="1:17" s="169" customFormat="1" ht="31.5" customHeight="1">
      <c r="A58" s="178"/>
      <c r="B58" s="249" t="s">
        <v>826</v>
      </c>
      <c r="C58" s="250" t="s">
        <v>840</v>
      </c>
      <c r="D58" s="251"/>
      <c r="E58" s="252"/>
      <c r="F58" s="253"/>
      <c r="G58" s="182"/>
      <c r="H58" s="182"/>
      <c r="I58" s="182"/>
      <c r="J58" s="182"/>
      <c r="K58" s="183"/>
      <c r="L58" s="214"/>
      <c r="M58" s="188">
        <v>90000</v>
      </c>
      <c r="N58" s="188"/>
      <c r="O58" s="166">
        <f t="shared" si="11"/>
        <v>90000</v>
      </c>
      <c r="P58" s="265" t="s">
        <v>890</v>
      </c>
      <c r="Q58" s="171"/>
    </row>
    <row r="59" spans="1:17" s="169" customFormat="1" ht="31.5" customHeight="1">
      <c r="A59" s="178"/>
      <c r="B59" s="249" t="s">
        <v>886</v>
      </c>
      <c r="C59" s="250" t="s">
        <v>840</v>
      </c>
      <c r="D59" s="251"/>
      <c r="E59" s="252"/>
      <c r="F59" s="253"/>
      <c r="G59" s="182"/>
      <c r="H59" s="182"/>
      <c r="I59" s="182"/>
      <c r="J59" s="182"/>
      <c r="K59" s="183"/>
      <c r="L59" s="214"/>
      <c r="M59" s="188">
        <v>500000</v>
      </c>
      <c r="N59" s="188"/>
      <c r="O59" s="166">
        <f t="shared" si="11"/>
        <v>500000</v>
      </c>
      <c r="P59" s="264" t="s">
        <v>891</v>
      </c>
      <c r="Q59" s="171"/>
    </row>
    <row r="60" spans="1:17" s="169" customFormat="1" ht="31.5" customHeight="1">
      <c r="A60" s="178"/>
      <c r="B60" s="249" t="s">
        <v>827</v>
      </c>
      <c r="C60" s="250" t="s">
        <v>840</v>
      </c>
      <c r="D60" s="251"/>
      <c r="E60" s="252"/>
      <c r="F60" s="253"/>
      <c r="G60" s="182"/>
      <c r="H60" s="182"/>
      <c r="I60" s="182"/>
      <c r="J60" s="182"/>
      <c r="K60" s="183"/>
      <c r="L60" s="214"/>
      <c r="M60" s="188">
        <v>300000</v>
      </c>
      <c r="N60" s="188"/>
      <c r="O60" s="166">
        <f t="shared" si="11"/>
        <v>300000</v>
      </c>
      <c r="P60" s="260" t="s">
        <v>867</v>
      </c>
      <c r="Q60" s="171"/>
    </row>
    <row r="61" spans="1:17" s="169" customFormat="1" ht="31.5" customHeight="1">
      <c r="A61" s="178"/>
      <c r="B61" s="249" t="s">
        <v>868</v>
      </c>
      <c r="C61" s="250" t="s">
        <v>840</v>
      </c>
      <c r="D61" s="251"/>
      <c r="E61" s="252"/>
      <c r="F61" s="253"/>
      <c r="G61" s="182"/>
      <c r="H61" s="182"/>
      <c r="I61" s="182"/>
      <c r="J61" s="182"/>
      <c r="K61" s="183"/>
      <c r="L61" s="214"/>
      <c r="M61" s="188">
        <v>300000</v>
      </c>
      <c r="N61" s="188"/>
      <c r="O61" s="166">
        <f t="shared" si="11"/>
        <v>300000</v>
      </c>
      <c r="P61" s="260" t="s">
        <v>869</v>
      </c>
      <c r="Q61" s="171"/>
    </row>
    <row r="62" spans="1:17" s="169" customFormat="1" ht="31.5" hidden="1" customHeight="1">
      <c r="A62" s="156"/>
      <c r="B62" s="189" t="s">
        <v>50</v>
      </c>
      <c r="C62" s="158" t="s">
        <v>344</v>
      </c>
      <c r="D62" s="159"/>
      <c r="E62" s="160">
        <v>0</v>
      </c>
      <c r="F62" s="161"/>
      <c r="G62" s="162"/>
      <c r="H62" s="162">
        <v>4266000</v>
      </c>
      <c r="I62" s="162">
        <v>3030000</v>
      </c>
      <c r="J62" s="162">
        <v>1236000</v>
      </c>
      <c r="K62" s="163">
        <f t="shared" ref="K62:K69" si="12">SUM(E62-H62)</f>
        <v>-4266000</v>
      </c>
      <c r="L62" s="164">
        <f t="shared" ref="L62:L69" si="13">K62/H62</f>
        <v>-1</v>
      </c>
      <c r="M62" s="165"/>
      <c r="N62" s="165"/>
      <c r="O62" s="166">
        <f t="shared" si="11"/>
        <v>0</v>
      </c>
      <c r="P62" s="167"/>
      <c r="Q62" s="171"/>
    </row>
    <row r="63" spans="1:17" s="169" customFormat="1" ht="31.5" hidden="1" customHeight="1">
      <c r="A63" s="156"/>
      <c r="B63" s="190" t="s">
        <v>339</v>
      </c>
      <c r="C63" s="158" t="s">
        <v>83</v>
      </c>
      <c r="D63" s="159"/>
      <c r="E63" s="160">
        <v>0</v>
      </c>
      <c r="F63" s="161"/>
      <c r="G63" s="162"/>
      <c r="H63" s="162">
        <v>300000</v>
      </c>
      <c r="I63" s="162"/>
      <c r="J63" s="162">
        <v>300000</v>
      </c>
      <c r="K63" s="163">
        <f t="shared" si="12"/>
        <v>-300000</v>
      </c>
      <c r="L63" s="164">
        <f t="shared" si="13"/>
        <v>-1</v>
      </c>
      <c r="M63" s="165"/>
      <c r="N63" s="165"/>
      <c r="O63" s="166">
        <f t="shared" si="11"/>
        <v>0</v>
      </c>
      <c r="P63" s="167"/>
      <c r="Q63" s="171"/>
    </row>
    <row r="64" spans="1:17" s="169" customFormat="1" ht="31.5" hidden="1" customHeight="1">
      <c r="A64" s="156"/>
      <c r="B64" s="190" t="s">
        <v>316</v>
      </c>
      <c r="C64" s="170" t="s">
        <v>83</v>
      </c>
      <c r="D64" s="159"/>
      <c r="E64" s="160">
        <v>0</v>
      </c>
      <c r="F64" s="161"/>
      <c r="G64" s="162"/>
      <c r="H64" s="162">
        <v>1900000</v>
      </c>
      <c r="I64" s="162"/>
      <c r="J64" s="162">
        <v>1900000</v>
      </c>
      <c r="K64" s="163">
        <f t="shared" si="12"/>
        <v>-1900000</v>
      </c>
      <c r="L64" s="164">
        <f t="shared" si="13"/>
        <v>-1</v>
      </c>
      <c r="M64" s="165"/>
      <c r="N64" s="165"/>
      <c r="O64" s="166">
        <f t="shared" si="11"/>
        <v>0</v>
      </c>
      <c r="P64" s="167"/>
      <c r="Q64" s="171"/>
    </row>
    <row r="65" spans="1:17" s="169" customFormat="1" ht="31.5" hidden="1" customHeight="1">
      <c r="A65" s="156"/>
      <c r="B65" s="190" t="s">
        <v>314</v>
      </c>
      <c r="C65" s="170" t="s">
        <v>83</v>
      </c>
      <c r="D65" s="159"/>
      <c r="E65" s="160">
        <v>0</v>
      </c>
      <c r="F65" s="161"/>
      <c r="G65" s="162"/>
      <c r="H65" s="162">
        <v>1500000</v>
      </c>
      <c r="I65" s="162"/>
      <c r="J65" s="162">
        <v>1500000</v>
      </c>
      <c r="K65" s="163">
        <f t="shared" si="12"/>
        <v>-1500000</v>
      </c>
      <c r="L65" s="164">
        <f t="shared" si="13"/>
        <v>-1</v>
      </c>
      <c r="M65" s="165"/>
      <c r="N65" s="165"/>
      <c r="O65" s="166">
        <f t="shared" si="11"/>
        <v>0</v>
      </c>
      <c r="P65" s="167"/>
      <c r="Q65" s="171"/>
    </row>
    <row r="66" spans="1:17" s="169" customFormat="1" ht="31.5" hidden="1" customHeight="1">
      <c r="A66" s="156"/>
      <c r="B66" s="190" t="s">
        <v>308</v>
      </c>
      <c r="C66" s="158" t="s">
        <v>83</v>
      </c>
      <c r="D66" s="159"/>
      <c r="E66" s="160">
        <v>0</v>
      </c>
      <c r="F66" s="161"/>
      <c r="G66" s="162"/>
      <c r="H66" s="162">
        <v>200000</v>
      </c>
      <c r="I66" s="162"/>
      <c r="J66" s="162">
        <v>200000</v>
      </c>
      <c r="K66" s="163">
        <f t="shared" si="12"/>
        <v>-200000</v>
      </c>
      <c r="L66" s="164">
        <f t="shared" si="13"/>
        <v>-1</v>
      </c>
      <c r="M66" s="165"/>
      <c r="N66" s="165"/>
      <c r="O66" s="166">
        <f t="shared" si="11"/>
        <v>0</v>
      </c>
      <c r="P66" s="167"/>
      <c r="Q66" s="171"/>
    </row>
    <row r="67" spans="1:17" s="169" customFormat="1" ht="31.5" hidden="1" customHeight="1">
      <c r="A67" s="156"/>
      <c r="B67" s="190" t="s">
        <v>345</v>
      </c>
      <c r="C67" s="158" t="s">
        <v>542</v>
      </c>
      <c r="D67" s="159"/>
      <c r="E67" s="160">
        <v>0</v>
      </c>
      <c r="F67" s="161"/>
      <c r="G67" s="162"/>
      <c r="H67" s="162">
        <v>150000</v>
      </c>
      <c r="I67" s="162"/>
      <c r="J67" s="162">
        <v>150000</v>
      </c>
      <c r="K67" s="163">
        <f t="shared" si="12"/>
        <v>-150000</v>
      </c>
      <c r="L67" s="164">
        <f t="shared" si="13"/>
        <v>-1</v>
      </c>
      <c r="M67" s="165"/>
      <c r="N67" s="165"/>
      <c r="O67" s="166">
        <f t="shared" si="11"/>
        <v>0</v>
      </c>
      <c r="P67" s="167"/>
      <c r="Q67" s="171"/>
    </row>
    <row r="68" spans="1:17" s="169" customFormat="1" ht="31.5" hidden="1" customHeight="1">
      <c r="A68" s="156"/>
      <c r="B68" s="191" t="s">
        <v>334</v>
      </c>
      <c r="C68" s="158" t="s">
        <v>83</v>
      </c>
      <c r="D68" s="159"/>
      <c r="E68" s="160">
        <v>0</v>
      </c>
      <c r="F68" s="161"/>
      <c r="G68" s="162"/>
      <c r="H68" s="162">
        <v>200000</v>
      </c>
      <c r="I68" s="162"/>
      <c r="J68" s="162">
        <v>200000</v>
      </c>
      <c r="K68" s="163">
        <f t="shared" si="12"/>
        <v>-200000</v>
      </c>
      <c r="L68" s="164">
        <f t="shared" si="13"/>
        <v>-1</v>
      </c>
      <c r="M68" s="165"/>
      <c r="N68" s="165"/>
      <c r="O68" s="166">
        <f t="shared" si="11"/>
        <v>0</v>
      </c>
      <c r="P68" s="167"/>
      <c r="Q68" s="168"/>
    </row>
    <row r="69" spans="1:17" s="169" customFormat="1" ht="31.5" hidden="1" customHeight="1">
      <c r="A69" s="156"/>
      <c r="B69" s="192" t="s">
        <v>346</v>
      </c>
      <c r="C69" s="158" t="s">
        <v>83</v>
      </c>
      <c r="D69" s="159"/>
      <c r="E69" s="160">
        <v>0</v>
      </c>
      <c r="F69" s="161"/>
      <c r="G69" s="162"/>
      <c r="H69" s="162">
        <v>41716</v>
      </c>
      <c r="I69" s="162"/>
      <c r="J69" s="162">
        <v>41716</v>
      </c>
      <c r="K69" s="163">
        <f t="shared" si="12"/>
        <v>-41716</v>
      </c>
      <c r="L69" s="164">
        <f t="shared" si="13"/>
        <v>-1</v>
      </c>
      <c r="M69" s="166"/>
      <c r="N69" s="166"/>
      <c r="O69" s="166">
        <f t="shared" si="11"/>
        <v>0</v>
      </c>
      <c r="P69" s="167"/>
      <c r="Q69" s="171"/>
    </row>
    <row r="70" spans="1:17" s="146" customFormat="1" ht="30" customHeight="1">
      <c r="A70" s="137"/>
      <c r="B70" s="147" t="s">
        <v>837</v>
      </c>
      <c r="C70" s="147"/>
      <c r="D70" s="148"/>
      <c r="E70" s="149">
        <v>37384158</v>
      </c>
      <c r="F70" s="149">
        <v>3453000</v>
      </c>
      <c r="G70" s="149">
        <v>33931158</v>
      </c>
      <c r="H70" s="149">
        <v>36405888</v>
      </c>
      <c r="I70" s="149">
        <v>4000000</v>
      </c>
      <c r="J70" s="150">
        <v>32405888</v>
      </c>
      <c r="K70" s="193">
        <v>978270</v>
      </c>
      <c r="L70" s="194">
        <v>2.6871202812028646E-2</v>
      </c>
      <c r="M70" s="195">
        <f>SUM(M71:M94)</f>
        <v>4745000</v>
      </c>
      <c r="N70" s="195">
        <f>SUM(N71:N94)</f>
        <v>0</v>
      </c>
      <c r="O70" s="195">
        <f>E70+M70-N70</f>
        <v>42129158</v>
      </c>
      <c r="P70" s="155"/>
    </row>
    <row r="71" spans="1:17" s="169" customFormat="1" ht="95.25" customHeight="1">
      <c r="A71" s="156"/>
      <c r="B71" s="196" t="s">
        <v>125</v>
      </c>
      <c r="C71" s="158" t="s">
        <v>85</v>
      </c>
      <c r="D71" s="159" t="s">
        <v>554</v>
      </c>
      <c r="E71" s="160">
        <v>12987000</v>
      </c>
      <c r="F71" s="161"/>
      <c r="G71" s="162">
        <v>12987000</v>
      </c>
      <c r="H71" s="162">
        <v>12870000</v>
      </c>
      <c r="I71" s="162"/>
      <c r="J71" s="162">
        <v>12870000</v>
      </c>
      <c r="K71" s="183">
        <f>E71-H71</f>
        <v>117000</v>
      </c>
      <c r="L71" s="164">
        <f>K71/H71</f>
        <v>9.0909090909090905E-3</v>
      </c>
      <c r="M71" s="166">
        <v>2565000</v>
      </c>
      <c r="N71" s="166"/>
      <c r="O71" s="166">
        <f t="shared" ref="O71:O94" si="14">E71+M71-N71</f>
        <v>15552000</v>
      </c>
      <c r="P71" s="248" t="s">
        <v>892</v>
      </c>
      <c r="Q71" s="171"/>
    </row>
    <row r="72" spans="1:17" s="169" customFormat="1" ht="31.5" hidden="1" customHeight="1">
      <c r="A72" s="156">
        <v>2</v>
      </c>
      <c r="B72" s="196" t="s">
        <v>51</v>
      </c>
      <c r="C72" s="158" t="s">
        <v>85</v>
      </c>
      <c r="D72" s="159" t="s">
        <v>556</v>
      </c>
      <c r="E72" s="160">
        <v>1500000</v>
      </c>
      <c r="F72" s="161"/>
      <c r="G72" s="162">
        <v>1500000</v>
      </c>
      <c r="H72" s="162">
        <v>1500000</v>
      </c>
      <c r="I72" s="162"/>
      <c r="J72" s="162">
        <v>1500000</v>
      </c>
      <c r="K72" s="183">
        <f t="shared" ref="K72:K93" si="15">E72-H72</f>
        <v>0</v>
      </c>
      <c r="L72" s="164">
        <f>K72/H72</f>
        <v>0</v>
      </c>
      <c r="M72" s="166"/>
      <c r="N72" s="166"/>
      <c r="O72" s="166">
        <f t="shared" si="14"/>
        <v>1500000</v>
      </c>
      <c r="P72" s="167"/>
      <c r="Q72" s="171"/>
    </row>
    <row r="73" spans="1:17" s="169" customFormat="1" ht="31.5" hidden="1" customHeight="1">
      <c r="A73" s="156">
        <v>3</v>
      </c>
      <c r="B73" s="196" t="s">
        <v>52</v>
      </c>
      <c r="C73" s="158" t="s">
        <v>85</v>
      </c>
      <c r="D73" s="159" t="s">
        <v>557</v>
      </c>
      <c r="E73" s="160">
        <v>1800000</v>
      </c>
      <c r="F73" s="161"/>
      <c r="G73" s="162">
        <v>1800000</v>
      </c>
      <c r="H73" s="162">
        <v>1800000</v>
      </c>
      <c r="I73" s="162"/>
      <c r="J73" s="162">
        <v>1800000</v>
      </c>
      <c r="K73" s="163">
        <f t="shared" si="15"/>
        <v>0</v>
      </c>
      <c r="L73" s="164">
        <f>K73/H73</f>
        <v>0</v>
      </c>
      <c r="M73" s="166"/>
      <c r="N73" s="166"/>
      <c r="O73" s="166">
        <f t="shared" si="14"/>
        <v>1800000</v>
      </c>
      <c r="P73" s="167"/>
      <c r="Q73" s="171"/>
    </row>
    <row r="74" spans="1:17" s="169" customFormat="1" ht="31.5" hidden="1" customHeight="1">
      <c r="A74" s="156">
        <v>4</v>
      </c>
      <c r="B74" s="196" t="s">
        <v>347</v>
      </c>
      <c r="C74" s="158" t="s">
        <v>85</v>
      </c>
      <c r="D74" s="159" t="s">
        <v>558</v>
      </c>
      <c r="E74" s="160">
        <v>1000000</v>
      </c>
      <c r="F74" s="161"/>
      <c r="G74" s="162">
        <v>1000000</v>
      </c>
      <c r="H74" s="162">
        <v>0</v>
      </c>
      <c r="I74" s="162"/>
      <c r="J74" s="162">
        <v>0</v>
      </c>
      <c r="K74" s="163">
        <f t="shared" si="15"/>
        <v>1000000</v>
      </c>
      <c r="L74" s="175" t="s">
        <v>807</v>
      </c>
      <c r="M74" s="166"/>
      <c r="N74" s="166"/>
      <c r="O74" s="166">
        <f t="shared" si="14"/>
        <v>1000000</v>
      </c>
      <c r="P74" s="167"/>
      <c r="Q74" s="171"/>
    </row>
    <row r="75" spans="1:17" s="169" customFormat="1" ht="31.5" hidden="1" customHeight="1">
      <c r="A75" s="156">
        <v>5</v>
      </c>
      <c r="B75" s="196" t="s">
        <v>348</v>
      </c>
      <c r="C75" s="158" t="s">
        <v>85</v>
      </c>
      <c r="D75" s="159" t="s">
        <v>559</v>
      </c>
      <c r="E75" s="160">
        <v>280000</v>
      </c>
      <c r="F75" s="161"/>
      <c r="G75" s="162">
        <v>280000</v>
      </c>
      <c r="H75" s="162">
        <v>280000</v>
      </c>
      <c r="I75" s="162"/>
      <c r="J75" s="162">
        <v>280000</v>
      </c>
      <c r="K75" s="163">
        <f t="shared" si="15"/>
        <v>0</v>
      </c>
      <c r="L75" s="164">
        <f>K75/H75</f>
        <v>0</v>
      </c>
      <c r="M75" s="166"/>
      <c r="N75" s="166"/>
      <c r="O75" s="166">
        <f t="shared" si="14"/>
        <v>280000</v>
      </c>
      <c r="P75" s="167"/>
      <c r="Q75" s="171"/>
    </row>
    <row r="76" spans="1:17" s="169" customFormat="1" ht="31.5" hidden="1" customHeight="1">
      <c r="A76" s="156">
        <v>6</v>
      </c>
      <c r="B76" s="196" t="s">
        <v>555</v>
      </c>
      <c r="C76" s="158" t="s">
        <v>344</v>
      </c>
      <c r="D76" s="159" t="s">
        <v>560</v>
      </c>
      <c r="E76" s="160">
        <v>588900</v>
      </c>
      <c r="F76" s="161">
        <v>453000</v>
      </c>
      <c r="G76" s="162">
        <v>135900</v>
      </c>
      <c r="H76" s="162">
        <v>0</v>
      </c>
      <c r="I76" s="162">
        <v>0</v>
      </c>
      <c r="J76" s="162">
        <v>0</v>
      </c>
      <c r="K76" s="163">
        <f t="shared" si="15"/>
        <v>588900</v>
      </c>
      <c r="L76" s="175" t="s">
        <v>807</v>
      </c>
      <c r="M76" s="166"/>
      <c r="N76" s="166"/>
      <c r="O76" s="166">
        <f t="shared" si="14"/>
        <v>588900</v>
      </c>
      <c r="P76" s="167"/>
      <c r="Q76" s="171"/>
    </row>
    <row r="77" spans="1:17" s="169" customFormat="1" ht="31.5" hidden="1" customHeight="1">
      <c r="A77" s="156">
        <v>7</v>
      </c>
      <c r="B77" s="196" t="s">
        <v>349</v>
      </c>
      <c r="C77" s="158" t="s">
        <v>83</v>
      </c>
      <c r="D77" s="159" t="s">
        <v>561</v>
      </c>
      <c r="E77" s="160">
        <v>200000</v>
      </c>
      <c r="F77" s="161"/>
      <c r="G77" s="162">
        <v>200000</v>
      </c>
      <c r="H77" s="162">
        <v>200000</v>
      </c>
      <c r="I77" s="162"/>
      <c r="J77" s="162">
        <v>200000</v>
      </c>
      <c r="K77" s="163">
        <f t="shared" si="15"/>
        <v>0</v>
      </c>
      <c r="L77" s="164">
        <f>K77/H77</f>
        <v>0</v>
      </c>
      <c r="M77" s="166"/>
      <c r="N77" s="166"/>
      <c r="O77" s="166">
        <f t="shared" si="14"/>
        <v>200000</v>
      </c>
      <c r="P77" s="167"/>
      <c r="Q77" s="171"/>
    </row>
    <row r="78" spans="1:17" s="169" customFormat="1" ht="31.5" hidden="1" customHeight="1">
      <c r="A78" s="156">
        <v>8</v>
      </c>
      <c r="B78" s="196" t="s">
        <v>350</v>
      </c>
      <c r="C78" s="170" t="s">
        <v>83</v>
      </c>
      <c r="D78" s="159" t="s">
        <v>562</v>
      </c>
      <c r="E78" s="160">
        <v>900000</v>
      </c>
      <c r="F78" s="161"/>
      <c r="G78" s="162">
        <v>900000</v>
      </c>
      <c r="H78" s="162">
        <v>900000</v>
      </c>
      <c r="I78" s="162"/>
      <c r="J78" s="162">
        <v>900000</v>
      </c>
      <c r="K78" s="163">
        <f t="shared" si="15"/>
        <v>0</v>
      </c>
      <c r="L78" s="164">
        <f>K78/H78</f>
        <v>0</v>
      </c>
      <c r="M78" s="166"/>
      <c r="N78" s="166"/>
      <c r="O78" s="166">
        <f t="shared" si="14"/>
        <v>900000</v>
      </c>
      <c r="P78" s="167"/>
      <c r="Q78" s="171"/>
    </row>
    <row r="79" spans="1:17" s="169" customFormat="1" ht="31.5" hidden="1" customHeight="1">
      <c r="A79" s="156">
        <v>9</v>
      </c>
      <c r="B79" s="196" t="s">
        <v>88</v>
      </c>
      <c r="C79" s="170" t="s">
        <v>83</v>
      </c>
      <c r="D79" s="159" t="s">
        <v>563</v>
      </c>
      <c r="E79" s="160">
        <v>1900000</v>
      </c>
      <c r="F79" s="161"/>
      <c r="G79" s="162">
        <v>1900000</v>
      </c>
      <c r="H79" s="162">
        <v>1340000</v>
      </c>
      <c r="I79" s="162"/>
      <c r="J79" s="162">
        <v>1340000</v>
      </c>
      <c r="K79" s="163">
        <f t="shared" si="15"/>
        <v>560000</v>
      </c>
      <c r="L79" s="164">
        <f>K79/H79</f>
        <v>0.41791044776119401</v>
      </c>
      <c r="M79" s="166"/>
      <c r="N79" s="166"/>
      <c r="O79" s="166">
        <f t="shared" si="14"/>
        <v>1900000</v>
      </c>
      <c r="P79" s="167"/>
      <c r="Q79" s="171"/>
    </row>
    <row r="80" spans="1:17" s="169" customFormat="1" ht="31.5" hidden="1" customHeight="1">
      <c r="A80" s="156">
        <v>10</v>
      </c>
      <c r="B80" s="196" t="s">
        <v>351</v>
      </c>
      <c r="C80" s="170" t="s">
        <v>83</v>
      </c>
      <c r="D80" s="159" t="s">
        <v>564</v>
      </c>
      <c r="E80" s="160">
        <v>650000</v>
      </c>
      <c r="F80" s="161"/>
      <c r="G80" s="162">
        <v>650000</v>
      </c>
      <c r="H80" s="162">
        <v>650000</v>
      </c>
      <c r="I80" s="162"/>
      <c r="J80" s="162">
        <v>650000</v>
      </c>
      <c r="K80" s="163">
        <f t="shared" si="15"/>
        <v>0</v>
      </c>
      <c r="L80" s="164">
        <f>K80/H80</f>
        <v>0</v>
      </c>
      <c r="M80" s="166"/>
      <c r="N80" s="166"/>
      <c r="O80" s="166">
        <f t="shared" si="14"/>
        <v>650000</v>
      </c>
      <c r="P80" s="167"/>
      <c r="Q80" s="171"/>
    </row>
    <row r="81" spans="1:17" s="169" customFormat="1" ht="31.5" customHeight="1">
      <c r="A81" s="156"/>
      <c r="B81" s="196" t="s">
        <v>352</v>
      </c>
      <c r="C81" s="170" t="s">
        <v>83</v>
      </c>
      <c r="D81" s="159" t="s">
        <v>565</v>
      </c>
      <c r="E81" s="160">
        <v>235000</v>
      </c>
      <c r="F81" s="161"/>
      <c r="G81" s="162">
        <v>235000</v>
      </c>
      <c r="H81" s="162">
        <v>445000</v>
      </c>
      <c r="I81" s="162"/>
      <c r="J81" s="162">
        <v>445000</v>
      </c>
      <c r="K81" s="163">
        <f t="shared" si="15"/>
        <v>-210000</v>
      </c>
      <c r="L81" s="164">
        <f>K81/H81</f>
        <v>-0.47191011235955055</v>
      </c>
      <c r="M81" s="166">
        <v>180000</v>
      </c>
      <c r="N81" s="166"/>
      <c r="O81" s="166">
        <f t="shared" si="14"/>
        <v>415000</v>
      </c>
      <c r="P81" s="53" t="s">
        <v>870</v>
      </c>
      <c r="Q81" s="171"/>
    </row>
    <row r="82" spans="1:17" s="169" customFormat="1" ht="31.5" hidden="1" customHeight="1">
      <c r="A82" s="156">
        <v>12</v>
      </c>
      <c r="B82" s="196" t="s">
        <v>353</v>
      </c>
      <c r="C82" s="170" t="s">
        <v>83</v>
      </c>
      <c r="D82" s="159" t="s">
        <v>566</v>
      </c>
      <c r="E82" s="160">
        <v>1000000</v>
      </c>
      <c r="F82" s="161"/>
      <c r="G82" s="162">
        <v>1000000</v>
      </c>
      <c r="H82" s="162">
        <v>0</v>
      </c>
      <c r="I82" s="162"/>
      <c r="J82" s="162">
        <v>0</v>
      </c>
      <c r="K82" s="163">
        <f t="shared" si="15"/>
        <v>1000000</v>
      </c>
      <c r="L82" s="175" t="s">
        <v>807</v>
      </c>
      <c r="M82" s="166"/>
      <c r="N82" s="166"/>
      <c r="O82" s="166">
        <f t="shared" si="14"/>
        <v>1000000</v>
      </c>
      <c r="P82" s="167"/>
      <c r="Q82" s="171"/>
    </row>
    <row r="83" spans="1:17" s="169" customFormat="1" ht="31.5" hidden="1" customHeight="1">
      <c r="A83" s="156">
        <v>13</v>
      </c>
      <c r="B83" s="196" t="s">
        <v>354</v>
      </c>
      <c r="C83" s="170" t="s">
        <v>83</v>
      </c>
      <c r="D83" s="159" t="s">
        <v>567</v>
      </c>
      <c r="E83" s="160">
        <v>1350000</v>
      </c>
      <c r="F83" s="161"/>
      <c r="G83" s="162">
        <v>1350000</v>
      </c>
      <c r="H83" s="162">
        <v>1350000</v>
      </c>
      <c r="I83" s="162"/>
      <c r="J83" s="162">
        <v>1350000</v>
      </c>
      <c r="K83" s="163">
        <f t="shared" si="15"/>
        <v>0</v>
      </c>
      <c r="L83" s="164">
        <f t="shared" ref="L83:L93" si="16">K83/H83</f>
        <v>0</v>
      </c>
      <c r="M83" s="166"/>
      <c r="N83" s="166"/>
      <c r="O83" s="166">
        <f t="shared" si="14"/>
        <v>1350000</v>
      </c>
      <c r="P83" s="167"/>
      <c r="Q83" s="171"/>
    </row>
    <row r="84" spans="1:17" s="169" customFormat="1" ht="31.5" hidden="1" customHeight="1">
      <c r="A84" s="156">
        <v>14</v>
      </c>
      <c r="B84" s="196" t="s">
        <v>569</v>
      </c>
      <c r="C84" s="170" t="s">
        <v>83</v>
      </c>
      <c r="D84" s="159" t="s">
        <v>568</v>
      </c>
      <c r="E84" s="160">
        <v>2356000</v>
      </c>
      <c r="F84" s="161"/>
      <c r="G84" s="162">
        <v>2356000</v>
      </c>
      <c r="H84" s="162">
        <v>2210000</v>
      </c>
      <c r="I84" s="162"/>
      <c r="J84" s="162">
        <v>2210000</v>
      </c>
      <c r="K84" s="163">
        <f t="shared" si="15"/>
        <v>146000</v>
      </c>
      <c r="L84" s="164">
        <f t="shared" si="16"/>
        <v>6.6063348416289594E-2</v>
      </c>
      <c r="M84" s="166"/>
      <c r="N84" s="166"/>
      <c r="O84" s="166">
        <f t="shared" si="14"/>
        <v>2356000</v>
      </c>
      <c r="P84" s="167"/>
      <c r="Q84" s="171"/>
    </row>
    <row r="85" spans="1:17" s="169" customFormat="1" ht="31.5" hidden="1" customHeight="1">
      <c r="A85" s="156">
        <v>15</v>
      </c>
      <c r="B85" s="196" t="s">
        <v>570</v>
      </c>
      <c r="C85" s="170" t="s">
        <v>83</v>
      </c>
      <c r="D85" s="159" t="s">
        <v>568</v>
      </c>
      <c r="E85" s="160">
        <v>944000</v>
      </c>
      <c r="F85" s="161"/>
      <c r="G85" s="162">
        <v>944000</v>
      </c>
      <c r="H85" s="162">
        <v>790000</v>
      </c>
      <c r="I85" s="162"/>
      <c r="J85" s="162">
        <v>790000</v>
      </c>
      <c r="K85" s="163">
        <f t="shared" si="15"/>
        <v>154000</v>
      </c>
      <c r="L85" s="164">
        <f t="shared" si="16"/>
        <v>0.19493670886075951</v>
      </c>
      <c r="M85" s="166"/>
      <c r="N85" s="166"/>
      <c r="O85" s="166">
        <f t="shared" si="14"/>
        <v>944000</v>
      </c>
      <c r="P85" s="167"/>
      <c r="Q85" s="171"/>
    </row>
    <row r="86" spans="1:17" s="169" customFormat="1" ht="31.5" hidden="1" customHeight="1">
      <c r="A86" s="156">
        <v>16</v>
      </c>
      <c r="B86" s="196" t="s">
        <v>355</v>
      </c>
      <c r="C86" s="170" t="s">
        <v>83</v>
      </c>
      <c r="D86" s="159" t="s">
        <v>573</v>
      </c>
      <c r="E86" s="160">
        <v>800000</v>
      </c>
      <c r="F86" s="161"/>
      <c r="G86" s="162">
        <v>800000</v>
      </c>
      <c r="H86" s="162">
        <v>800000</v>
      </c>
      <c r="I86" s="162"/>
      <c r="J86" s="162">
        <v>800000</v>
      </c>
      <c r="K86" s="163">
        <f t="shared" si="15"/>
        <v>0</v>
      </c>
      <c r="L86" s="164">
        <f t="shared" si="16"/>
        <v>0</v>
      </c>
      <c r="M86" s="166"/>
      <c r="N86" s="166"/>
      <c r="O86" s="166">
        <f t="shared" si="14"/>
        <v>800000</v>
      </c>
      <c r="P86" s="167"/>
      <c r="Q86" s="171"/>
    </row>
    <row r="87" spans="1:17" s="169" customFormat="1" ht="31.5" hidden="1" customHeight="1">
      <c r="A87" s="156">
        <v>17</v>
      </c>
      <c r="B87" s="196" t="s">
        <v>798</v>
      </c>
      <c r="C87" s="170" t="s">
        <v>83</v>
      </c>
      <c r="D87" s="159" t="s">
        <v>574</v>
      </c>
      <c r="E87" s="160">
        <v>47370</v>
      </c>
      <c r="F87" s="161"/>
      <c r="G87" s="162">
        <v>47370</v>
      </c>
      <c r="H87" s="162">
        <v>10000</v>
      </c>
      <c r="I87" s="162"/>
      <c r="J87" s="162">
        <v>10000</v>
      </c>
      <c r="K87" s="163">
        <f t="shared" si="15"/>
        <v>37370</v>
      </c>
      <c r="L87" s="164">
        <f t="shared" si="16"/>
        <v>3.7370000000000001</v>
      </c>
      <c r="M87" s="166"/>
      <c r="N87" s="166"/>
      <c r="O87" s="166">
        <f t="shared" si="14"/>
        <v>47370</v>
      </c>
      <c r="P87" s="167"/>
      <c r="Q87" s="171"/>
    </row>
    <row r="88" spans="1:17" s="169" customFormat="1" ht="31.5" hidden="1" customHeight="1">
      <c r="A88" s="156">
        <v>18</v>
      </c>
      <c r="B88" s="196" t="s">
        <v>356</v>
      </c>
      <c r="C88" s="158" t="s">
        <v>85</v>
      </c>
      <c r="D88" s="159" t="s">
        <v>575</v>
      </c>
      <c r="E88" s="160">
        <v>550000</v>
      </c>
      <c r="F88" s="197"/>
      <c r="G88" s="198">
        <v>550000</v>
      </c>
      <c r="H88" s="162">
        <v>500000</v>
      </c>
      <c r="I88" s="198"/>
      <c r="J88" s="198">
        <v>500000</v>
      </c>
      <c r="K88" s="163">
        <f t="shared" si="15"/>
        <v>50000</v>
      </c>
      <c r="L88" s="164">
        <f t="shared" si="16"/>
        <v>0.1</v>
      </c>
      <c r="M88" s="166"/>
      <c r="N88" s="166"/>
      <c r="O88" s="166">
        <f t="shared" si="14"/>
        <v>550000</v>
      </c>
      <c r="P88" s="167"/>
      <c r="Q88" s="171"/>
    </row>
    <row r="89" spans="1:17" s="169" customFormat="1" ht="31.5" hidden="1" customHeight="1">
      <c r="A89" s="156">
        <v>19</v>
      </c>
      <c r="B89" s="196" t="s">
        <v>357</v>
      </c>
      <c r="C89" s="158" t="s">
        <v>85</v>
      </c>
      <c r="D89" s="159" t="s">
        <v>576</v>
      </c>
      <c r="E89" s="160">
        <v>3800000</v>
      </c>
      <c r="F89" s="197"/>
      <c r="G89" s="198">
        <v>3800000</v>
      </c>
      <c r="H89" s="162">
        <v>3450000</v>
      </c>
      <c r="I89" s="198"/>
      <c r="J89" s="198">
        <v>3450000</v>
      </c>
      <c r="K89" s="163">
        <f t="shared" si="15"/>
        <v>350000</v>
      </c>
      <c r="L89" s="164">
        <f t="shared" si="16"/>
        <v>0.10144927536231885</v>
      </c>
      <c r="M89" s="166"/>
      <c r="N89" s="166"/>
      <c r="O89" s="166">
        <f t="shared" si="14"/>
        <v>3800000</v>
      </c>
      <c r="P89" s="167"/>
      <c r="Q89" s="171"/>
    </row>
    <row r="90" spans="1:17" s="169" customFormat="1" ht="31.5" hidden="1" customHeight="1">
      <c r="A90" s="156">
        <v>20</v>
      </c>
      <c r="B90" s="196" t="s">
        <v>358</v>
      </c>
      <c r="C90" s="158" t="s">
        <v>85</v>
      </c>
      <c r="D90" s="159" t="s">
        <v>577</v>
      </c>
      <c r="E90" s="160">
        <v>650000</v>
      </c>
      <c r="F90" s="197"/>
      <c r="G90" s="198">
        <v>650000</v>
      </c>
      <c r="H90" s="162">
        <v>465000</v>
      </c>
      <c r="I90" s="198"/>
      <c r="J90" s="198">
        <v>465000</v>
      </c>
      <c r="K90" s="163">
        <f t="shared" si="15"/>
        <v>185000</v>
      </c>
      <c r="L90" s="164">
        <f t="shared" si="16"/>
        <v>0.39784946236559138</v>
      </c>
      <c r="M90" s="166"/>
      <c r="N90" s="166"/>
      <c r="O90" s="166">
        <f t="shared" si="14"/>
        <v>650000</v>
      </c>
      <c r="P90" s="167"/>
      <c r="Q90" s="171"/>
    </row>
    <row r="91" spans="1:17" s="169" customFormat="1" ht="31.5" hidden="1" customHeight="1">
      <c r="A91" s="156">
        <v>21</v>
      </c>
      <c r="B91" s="196" t="s">
        <v>606</v>
      </c>
      <c r="C91" s="158" t="s">
        <v>85</v>
      </c>
      <c r="D91" s="159" t="s">
        <v>578</v>
      </c>
      <c r="E91" s="160">
        <v>3000000</v>
      </c>
      <c r="F91" s="197">
        <v>3000000</v>
      </c>
      <c r="G91" s="198">
        <v>0</v>
      </c>
      <c r="H91" s="162">
        <v>4000000</v>
      </c>
      <c r="I91" s="198">
        <v>4000000</v>
      </c>
      <c r="J91" s="198">
        <v>0</v>
      </c>
      <c r="K91" s="163">
        <f t="shared" si="15"/>
        <v>-1000000</v>
      </c>
      <c r="L91" s="164">
        <f t="shared" si="16"/>
        <v>-0.25</v>
      </c>
      <c r="M91" s="166"/>
      <c r="N91" s="166"/>
      <c r="O91" s="166">
        <f t="shared" si="14"/>
        <v>3000000</v>
      </c>
      <c r="P91" s="167"/>
      <c r="Q91" s="171"/>
    </row>
    <row r="92" spans="1:17" s="169" customFormat="1" ht="31.5" hidden="1" customHeight="1">
      <c r="A92" s="156">
        <v>22</v>
      </c>
      <c r="B92" s="196" t="s">
        <v>359</v>
      </c>
      <c r="C92" s="158" t="s">
        <v>85</v>
      </c>
      <c r="D92" s="159" t="s">
        <v>571</v>
      </c>
      <c r="E92" s="160">
        <v>800000</v>
      </c>
      <c r="F92" s="197"/>
      <c r="G92" s="198">
        <v>800000</v>
      </c>
      <c r="H92" s="162">
        <v>800000</v>
      </c>
      <c r="I92" s="198"/>
      <c r="J92" s="198">
        <v>800000</v>
      </c>
      <c r="K92" s="163">
        <f t="shared" si="15"/>
        <v>0</v>
      </c>
      <c r="L92" s="164">
        <f t="shared" si="16"/>
        <v>0</v>
      </c>
      <c r="M92" s="166"/>
      <c r="N92" s="166"/>
      <c r="O92" s="166">
        <f t="shared" si="14"/>
        <v>800000</v>
      </c>
      <c r="P92" s="167"/>
      <c r="Q92" s="171"/>
    </row>
    <row r="93" spans="1:17" s="169" customFormat="1" ht="31.5" hidden="1" customHeight="1">
      <c r="A93" s="156">
        <v>23</v>
      </c>
      <c r="B93" s="187" t="s">
        <v>799</v>
      </c>
      <c r="C93" s="158" t="s">
        <v>85</v>
      </c>
      <c r="D93" s="159" t="s">
        <v>572</v>
      </c>
      <c r="E93" s="160">
        <v>45888</v>
      </c>
      <c r="F93" s="197"/>
      <c r="G93" s="198">
        <v>45888</v>
      </c>
      <c r="H93" s="162">
        <v>45888</v>
      </c>
      <c r="I93" s="198"/>
      <c r="J93" s="198">
        <v>45888</v>
      </c>
      <c r="K93" s="163">
        <f t="shared" si="15"/>
        <v>0</v>
      </c>
      <c r="L93" s="164">
        <f t="shared" si="16"/>
        <v>0</v>
      </c>
      <c r="M93" s="166"/>
      <c r="N93" s="166"/>
      <c r="O93" s="166">
        <f t="shared" si="14"/>
        <v>45888</v>
      </c>
      <c r="P93" s="167"/>
      <c r="Q93" s="171"/>
    </row>
    <row r="94" spans="1:17" s="169" customFormat="1" ht="31.5" customHeight="1">
      <c r="A94" s="178"/>
      <c r="B94" s="249" t="s">
        <v>882</v>
      </c>
      <c r="C94" s="250" t="s">
        <v>840</v>
      </c>
      <c r="D94" s="251"/>
      <c r="E94" s="252"/>
      <c r="F94" s="254"/>
      <c r="G94" s="255"/>
      <c r="H94" s="182"/>
      <c r="I94" s="255"/>
      <c r="J94" s="255"/>
      <c r="K94" s="183"/>
      <c r="L94" s="214"/>
      <c r="M94" s="188">
        <v>2000000</v>
      </c>
      <c r="N94" s="188"/>
      <c r="O94" s="166">
        <f t="shared" si="14"/>
        <v>2000000</v>
      </c>
      <c r="P94" s="124" t="s">
        <v>847</v>
      </c>
      <c r="Q94" s="171"/>
    </row>
    <row r="95" spans="1:17" s="169" customFormat="1" ht="31.5" hidden="1" customHeight="1">
      <c r="A95" s="156"/>
      <c r="B95" s="199" t="s">
        <v>360</v>
      </c>
      <c r="C95" s="158"/>
      <c r="D95" s="159"/>
      <c r="E95" s="160">
        <v>0</v>
      </c>
      <c r="F95" s="197"/>
      <c r="G95" s="198"/>
      <c r="H95" s="162">
        <v>1000000</v>
      </c>
      <c r="I95" s="198"/>
      <c r="J95" s="198">
        <v>1000000</v>
      </c>
      <c r="K95" s="163">
        <f>E95-H95</f>
        <v>-1000000</v>
      </c>
      <c r="L95" s="164">
        <f>K95/H95</f>
        <v>-1</v>
      </c>
      <c r="M95" s="166"/>
      <c r="N95" s="166"/>
      <c r="O95" s="166"/>
      <c r="P95" s="167"/>
      <c r="Q95" s="171"/>
    </row>
    <row r="96" spans="1:17" s="169" customFormat="1" ht="31.5" hidden="1" customHeight="1">
      <c r="A96" s="156"/>
      <c r="B96" s="199" t="s">
        <v>361</v>
      </c>
      <c r="C96" s="158"/>
      <c r="D96" s="159"/>
      <c r="E96" s="160">
        <v>0</v>
      </c>
      <c r="F96" s="197"/>
      <c r="G96" s="198"/>
      <c r="H96" s="162">
        <v>1000000</v>
      </c>
      <c r="I96" s="198"/>
      <c r="J96" s="198">
        <v>1000000</v>
      </c>
      <c r="K96" s="163">
        <f>E96-H96</f>
        <v>-1000000</v>
      </c>
      <c r="L96" s="164">
        <f>K96/H96</f>
        <v>-1</v>
      </c>
      <c r="M96" s="166"/>
      <c r="N96" s="166"/>
      <c r="O96" s="166"/>
      <c r="P96" s="167"/>
      <c r="Q96" s="171"/>
    </row>
    <row r="97" spans="1:17" s="146" customFormat="1" ht="31.5" customHeight="1">
      <c r="A97" s="137"/>
      <c r="B97" s="200" t="s">
        <v>838</v>
      </c>
      <c r="C97" s="200"/>
      <c r="D97" s="201"/>
      <c r="E97" s="202">
        <v>66467641</v>
      </c>
      <c r="F97" s="203">
        <v>8637740</v>
      </c>
      <c r="G97" s="204">
        <v>57829901</v>
      </c>
      <c r="H97" s="204">
        <v>64664186</v>
      </c>
      <c r="I97" s="204">
        <v>7397240</v>
      </c>
      <c r="J97" s="204">
        <v>57266946</v>
      </c>
      <c r="K97" s="205">
        <v>1803455</v>
      </c>
      <c r="L97" s="206">
        <v>2.7889549247554126E-2</v>
      </c>
      <c r="M97" s="195">
        <f>SUM(M107:M139)</f>
        <v>4221600</v>
      </c>
      <c r="N97" s="195">
        <f>SUM(N107:N139)</f>
        <v>200000</v>
      </c>
      <c r="O97" s="195">
        <f>E97+M97-N97</f>
        <v>70489241</v>
      </c>
      <c r="P97" s="155"/>
    </row>
    <row r="98" spans="1:17" s="169" customFormat="1" ht="31.5" hidden="1" customHeight="1">
      <c r="A98" s="156">
        <v>1</v>
      </c>
      <c r="B98" s="207" t="s">
        <v>89</v>
      </c>
      <c r="C98" s="208" t="s">
        <v>108</v>
      </c>
      <c r="D98" s="159" t="s">
        <v>579</v>
      </c>
      <c r="E98" s="160">
        <v>1567480</v>
      </c>
      <c r="F98" s="161">
        <v>783740</v>
      </c>
      <c r="G98" s="162">
        <v>783740</v>
      </c>
      <c r="H98" s="162">
        <v>1567480</v>
      </c>
      <c r="I98" s="162">
        <v>783740</v>
      </c>
      <c r="J98" s="162">
        <v>783740</v>
      </c>
      <c r="K98" s="163">
        <f t="shared" ref="K98:K107" si="17">E98-H98</f>
        <v>0</v>
      </c>
      <c r="L98" s="164">
        <f>K98/H98</f>
        <v>0</v>
      </c>
      <c r="M98" s="166"/>
      <c r="N98" s="166"/>
      <c r="O98" s="166">
        <f t="shared" ref="O98:O125" si="18">E98+M98-N98</f>
        <v>1567480</v>
      </c>
      <c r="P98" s="167"/>
      <c r="Q98" s="171"/>
    </row>
    <row r="99" spans="1:17" s="169" customFormat="1" ht="31.5" hidden="1" customHeight="1">
      <c r="A99" s="156">
        <v>2</v>
      </c>
      <c r="B99" s="207" t="s">
        <v>362</v>
      </c>
      <c r="C99" s="208" t="s">
        <v>85</v>
      </c>
      <c r="D99" s="159" t="s">
        <v>580</v>
      </c>
      <c r="E99" s="160">
        <v>1400000</v>
      </c>
      <c r="F99" s="161"/>
      <c r="G99" s="162">
        <v>1400000</v>
      </c>
      <c r="H99" s="162">
        <v>2041000</v>
      </c>
      <c r="I99" s="162">
        <v>1020500</v>
      </c>
      <c r="J99" s="162">
        <v>1020500</v>
      </c>
      <c r="K99" s="163">
        <f t="shared" si="17"/>
        <v>-641000</v>
      </c>
      <c r="L99" s="164">
        <f>K99/H99</f>
        <v>-0.31406173444390006</v>
      </c>
      <c r="M99" s="166"/>
      <c r="N99" s="166"/>
      <c r="O99" s="166">
        <f t="shared" si="18"/>
        <v>1400000</v>
      </c>
      <c r="P99" s="167"/>
      <c r="Q99" s="171"/>
    </row>
    <row r="100" spans="1:17" s="169" customFormat="1" ht="31.5" hidden="1" customHeight="1">
      <c r="A100" s="156">
        <v>3</v>
      </c>
      <c r="B100" s="207" t="s">
        <v>363</v>
      </c>
      <c r="C100" s="208" t="s">
        <v>85</v>
      </c>
      <c r="D100" s="159" t="s">
        <v>581</v>
      </c>
      <c r="E100" s="160">
        <v>200000</v>
      </c>
      <c r="F100" s="161"/>
      <c r="G100" s="162">
        <v>200000</v>
      </c>
      <c r="H100" s="162">
        <v>200000</v>
      </c>
      <c r="I100" s="162">
        <v>100000</v>
      </c>
      <c r="J100" s="162">
        <v>100000</v>
      </c>
      <c r="K100" s="163">
        <f t="shared" si="17"/>
        <v>0</v>
      </c>
      <c r="L100" s="164">
        <f>K100/H100</f>
        <v>0</v>
      </c>
      <c r="M100" s="166"/>
      <c r="N100" s="166"/>
      <c r="O100" s="166">
        <f t="shared" si="18"/>
        <v>200000</v>
      </c>
      <c r="P100" s="167"/>
      <c r="Q100" s="171"/>
    </row>
    <row r="101" spans="1:17" s="169" customFormat="1" ht="31.5" hidden="1" customHeight="1">
      <c r="A101" s="156">
        <v>4</v>
      </c>
      <c r="B101" s="207" t="s">
        <v>364</v>
      </c>
      <c r="C101" s="208" t="s">
        <v>108</v>
      </c>
      <c r="D101" s="159" t="s">
        <v>582</v>
      </c>
      <c r="E101" s="160">
        <v>168000</v>
      </c>
      <c r="F101" s="161">
        <v>84000</v>
      </c>
      <c r="G101" s="162">
        <v>84000</v>
      </c>
      <c r="H101" s="162">
        <v>210000</v>
      </c>
      <c r="I101" s="162">
        <v>105000</v>
      </c>
      <c r="J101" s="162">
        <v>105000</v>
      </c>
      <c r="K101" s="163">
        <f t="shared" si="17"/>
        <v>-42000</v>
      </c>
      <c r="L101" s="164">
        <f>K101/H101</f>
        <v>-0.2</v>
      </c>
      <c r="M101" s="166"/>
      <c r="N101" s="166"/>
      <c r="O101" s="166">
        <f t="shared" si="18"/>
        <v>168000</v>
      </c>
      <c r="P101" s="167"/>
      <c r="Q101" s="171"/>
    </row>
    <row r="102" spans="1:17" s="169" customFormat="1" ht="31.5" hidden="1" customHeight="1">
      <c r="A102" s="156">
        <v>5</v>
      </c>
      <c r="B102" s="207" t="s">
        <v>90</v>
      </c>
      <c r="C102" s="208" t="s">
        <v>85</v>
      </c>
      <c r="D102" s="159" t="s">
        <v>583</v>
      </c>
      <c r="E102" s="160">
        <v>800000</v>
      </c>
      <c r="F102" s="161"/>
      <c r="G102" s="162">
        <v>800000</v>
      </c>
      <c r="H102" s="162">
        <v>1000000</v>
      </c>
      <c r="I102" s="162"/>
      <c r="J102" s="162">
        <v>1000000</v>
      </c>
      <c r="K102" s="163">
        <f t="shared" si="17"/>
        <v>-200000</v>
      </c>
      <c r="L102" s="164">
        <f>K102/H102</f>
        <v>-0.2</v>
      </c>
      <c r="M102" s="166"/>
      <c r="N102" s="166"/>
      <c r="O102" s="166">
        <f t="shared" si="18"/>
        <v>800000</v>
      </c>
      <c r="P102" s="167"/>
      <c r="Q102" s="171"/>
    </row>
    <row r="103" spans="1:17" s="169" customFormat="1" ht="31.5" hidden="1" customHeight="1">
      <c r="A103" s="156">
        <v>6</v>
      </c>
      <c r="B103" s="207" t="s">
        <v>365</v>
      </c>
      <c r="C103" s="208" t="s">
        <v>108</v>
      </c>
      <c r="D103" s="159" t="s">
        <v>584</v>
      </c>
      <c r="E103" s="160">
        <v>600000</v>
      </c>
      <c r="F103" s="161">
        <v>300000</v>
      </c>
      <c r="G103" s="162">
        <v>300000</v>
      </c>
      <c r="H103" s="162">
        <v>0</v>
      </c>
      <c r="I103" s="162">
        <v>0</v>
      </c>
      <c r="J103" s="162">
        <v>0</v>
      </c>
      <c r="K103" s="163">
        <f t="shared" si="17"/>
        <v>600000</v>
      </c>
      <c r="L103" s="175" t="s">
        <v>807</v>
      </c>
      <c r="M103" s="166"/>
      <c r="N103" s="166"/>
      <c r="O103" s="166">
        <f t="shared" si="18"/>
        <v>600000</v>
      </c>
      <c r="P103" s="167"/>
      <c r="Q103" s="171"/>
    </row>
    <row r="104" spans="1:17" s="169" customFormat="1" ht="31.5" hidden="1" customHeight="1">
      <c r="A104" s="156">
        <v>7</v>
      </c>
      <c r="B104" s="207" t="s">
        <v>91</v>
      </c>
      <c r="C104" s="208" t="s">
        <v>85</v>
      </c>
      <c r="D104" s="159" t="s">
        <v>585</v>
      </c>
      <c r="E104" s="160">
        <v>100000</v>
      </c>
      <c r="F104" s="161"/>
      <c r="G104" s="162">
        <v>100000</v>
      </c>
      <c r="H104" s="162">
        <v>149500</v>
      </c>
      <c r="I104" s="162">
        <v>0</v>
      </c>
      <c r="J104" s="162">
        <v>149500</v>
      </c>
      <c r="K104" s="163">
        <f t="shared" si="17"/>
        <v>-49500</v>
      </c>
      <c r="L104" s="164">
        <f>K104/H104</f>
        <v>-0.33110367892976589</v>
      </c>
      <c r="M104" s="166"/>
      <c r="N104" s="166"/>
      <c r="O104" s="166">
        <f t="shared" si="18"/>
        <v>100000</v>
      </c>
      <c r="P104" s="167"/>
      <c r="Q104" s="171"/>
    </row>
    <row r="105" spans="1:17" s="169" customFormat="1" ht="31.5" hidden="1" customHeight="1">
      <c r="A105" s="156">
        <v>8</v>
      </c>
      <c r="B105" s="207" t="s">
        <v>92</v>
      </c>
      <c r="C105" s="208" t="s">
        <v>20</v>
      </c>
      <c r="D105" s="159" t="s">
        <v>586</v>
      </c>
      <c r="E105" s="160">
        <v>35000</v>
      </c>
      <c r="F105" s="161">
        <v>5000</v>
      </c>
      <c r="G105" s="162">
        <v>30000</v>
      </c>
      <c r="H105" s="162">
        <v>35000</v>
      </c>
      <c r="I105" s="162">
        <v>5000</v>
      </c>
      <c r="J105" s="162">
        <v>30000</v>
      </c>
      <c r="K105" s="163">
        <f t="shared" si="17"/>
        <v>0</v>
      </c>
      <c r="L105" s="164">
        <f>K105/H105</f>
        <v>0</v>
      </c>
      <c r="M105" s="166"/>
      <c r="N105" s="166"/>
      <c r="O105" s="166">
        <f t="shared" si="18"/>
        <v>35000</v>
      </c>
      <c r="P105" s="167"/>
      <c r="Q105" s="171"/>
    </row>
    <row r="106" spans="1:17" s="169" customFormat="1" ht="31.5" hidden="1" customHeight="1">
      <c r="A106" s="156">
        <v>9</v>
      </c>
      <c r="B106" s="207" t="s">
        <v>93</v>
      </c>
      <c r="C106" s="208" t="s">
        <v>20</v>
      </c>
      <c r="D106" s="159" t="s">
        <v>587</v>
      </c>
      <c r="E106" s="160">
        <v>20000</v>
      </c>
      <c r="F106" s="161">
        <v>5000</v>
      </c>
      <c r="G106" s="162">
        <v>15000</v>
      </c>
      <c r="H106" s="162">
        <v>20000</v>
      </c>
      <c r="I106" s="162">
        <v>5000</v>
      </c>
      <c r="J106" s="162">
        <v>15000</v>
      </c>
      <c r="K106" s="163">
        <f t="shared" si="17"/>
        <v>0</v>
      </c>
      <c r="L106" s="164">
        <f>K106/H106</f>
        <v>0</v>
      </c>
      <c r="M106" s="166"/>
      <c r="N106" s="166"/>
      <c r="O106" s="166">
        <f t="shared" si="18"/>
        <v>20000</v>
      </c>
      <c r="P106" s="167"/>
      <c r="Q106" s="171"/>
    </row>
    <row r="107" spans="1:17" s="169" customFormat="1" ht="63" customHeight="1">
      <c r="A107" s="156"/>
      <c r="B107" s="207" t="s">
        <v>94</v>
      </c>
      <c r="C107" s="208" t="s">
        <v>85</v>
      </c>
      <c r="D107" s="159" t="s">
        <v>588</v>
      </c>
      <c r="E107" s="160">
        <v>38255000</v>
      </c>
      <c r="F107" s="161"/>
      <c r="G107" s="162">
        <v>38255000</v>
      </c>
      <c r="H107" s="162">
        <v>38040000</v>
      </c>
      <c r="I107" s="162"/>
      <c r="J107" s="162">
        <v>38040000</v>
      </c>
      <c r="K107" s="163">
        <f t="shared" si="17"/>
        <v>215000</v>
      </c>
      <c r="L107" s="164">
        <f>K107/H107</f>
        <v>5.6519453207150372E-3</v>
      </c>
      <c r="M107" s="166">
        <v>1397000</v>
      </c>
      <c r="N107" s="166">
        <v>200000</v>
      </c>
      <c r="O107" s="166">
        <f t="shared" si="18"/>
        <v>39452000</v>
      </c>
      <c r="P107" s="273" t="s">
        <v>908</v>
      </c>
      <c r="Q107" s="171"/>
    </row>
    <row r="108" spans="1:17" s="169" customFormat="1" ht="31.5" customHeight="1">
      <c r="A108" s="156"/>
      <c r="B108" s="207" t="s">
        <v>801</v>
      </c>
      <c r="C108" s="208" t="s">
        <v>85</v>
      </c>
      <c r="D108" s="159" t="s">
        <v>589</v>
      </c>
      <c r="E108" s="160">
        <v>2283000</v>
      </c>
      <c r="F108" s="161"/>
      <c r="G108" s="162">
        <v>2283000</v>
      </c>
      <c r="H108" s="162">
        <v>2283000</v>
      </c>
      <c r="I108" s="162"/>
      <c r="J108" s="162">
        <v>2283000</v>
      </c>
      <c r="K108" s="163">
        <f t="shared" ref="K108:K136" si="19">E108-H108</f>
        <v>0</v>
      </c>
      <c r="L108" s="164">
        <f t="shared" ref="L108:L119" si="20">K108/H108</f>
        <v>0</v>
      </c>
      <c r="M108" s="166">
        <v>375000</v>
      </c>
      <c r="N108" s="166"/>
      <c r="O108" s="166">
        <f t="shared" si="18"/>
        <v>2658000</v>
      </c>
      <c r="P108" s="53" t="s">
        <v>859</v>
      </c>
      <c r="Q108" s="171"/>
    </row>
    <row r="109" spans="1:17" s="169" customFormat="1" ht="31.5" customHeight="1">
      <c r="A109" s="156"/>
      <c r="B109" s="207" t="s">
        <v>95</v>
      </c>
      <c r="C109" s="209" t="s">
        <v>85</v>
      </c>
      <c r="D109" s="159" t="s">
        <v>590</v>
      </c>
      <c r="E109" s="160">
        <v>192000</v>
      </c>
      <c r="F109" s="161"/>
      <c r="G109" s="162">
        <v>192000</v>
      </c>
      <c r="H109" s="162">
        <v>192000</v>
      </c>
      <c r="I109" s="162"/>
      <c r="J109" s="162">
        <v>192000</v>
      </c>
      <c r="K109" s="163">
        <f t="shared" si="19"/>
        <v>0</v>
      </c>
      <c r="L109" s="164">
        <f t="shared" si="20"/>
        <v>0</v>
      </c>
      <c r="M109" s="165">
        <v>104600</v>
      </c>
      <c r="N109" s="166"/>
      <c r="O109" s="166">
        <f t="shared" si="18"/>
        <v>296600</v>
      </c>
      <c r="P109" s="53" t="s">
        <v>860</v>
      </c>
      <c r="Q109" s="171"/>
    </row>
    <row r="110" spans="1:17" s="169" customFormat="1" ht="31.5" hidden="1" customHeight="1">
      <c r="A110" s="156"/>
      <c r="B110" s="207" t="s">
        <v>96</v>
      </c>
      <c r="C110" s="208" t="s">
        <v>85</v>
      </c>
      <c r="D110" s="159" t="s">
        <v>591</v>
      </c>
      <c r="E110" s="160">
        <v>519520</v>
      </c>
      <c r="F110" s="161"/>
      <c r="G110" s="162">
        <v>519520</v>
      </c>
      <c r="H110" s="162">
        <v>520000</v>
      </c>
      <c r="I110" s="162"/>
      <c r="J110" s="162">
        <v>520000</v>
      </c>
      <c r="K110" s="163">
        <f t="shared" si="19"/>
        <v>-480</v>
      </c>
      <c r="L110" s="164">
        <f t="shared" si="20"/>
        <v>-9.2307692307692305E-4</v>
      </c>
      <c r="M110" s="166"/>
      <c r="N110" s="166"/>
      <c r="O110" s="166">
        <f t="shared" si="18"/>
        <v>519520</v>
      </c>
      <c r="P110" s="53"/>
      <c r="Q110" s="171"/>
    </row>
    <row r="111" spans="1:17" s="169" customFormat="1" ht="31.5" customHeight="1">
      <c r="A111" s="156"/>
      <c r="B111" s="207" t="s">
        <v>97</v>
      </c>
      <c r="C111" s="208" t="s">
        <v>85</v>
      </c>
      <c r="D111" s="159" t="s">
        <v>592</v>
      </c>
      <c r="E111" s="160">
        <v>560000</v>
      </c>
      <c r="F111" s="161"/>
      <c r="G111" s="162">
        <v>560000</v>
      </c>
      <c r="H111" s="162">
        <v>560000</v>
      </c>
      <c r="I111" s="162"/>
      <c r="J111" s="162">
        <v>560000</v>
      </c>
      <c r="K111" s="163">
        <f t="shared" si="19"/>
        <v>0</v>
      </c>
      <c r="L111" s="164">
        <f t="shared" si="20"/>
        <v>0</v>
      </c>
      <c r="M111" s="166">
        <v>130000</v>
      </c>
      <c r="N111" s="166"/>
      <c r="O111" s="166">
        <f t="shared" si="18"/>
        <v>690000</v>
      </c>
      <c r="P111" s="53" t="s">
        <v>858</v>
      </c>
      <c r="Q111" s="171"/>
    </row>
    <row r="112" spans="1:17" s="169" customFormat="1" ht="31.5" hidden="1" customHeight="1">
      <c r="A112" s="156"/>
      <c r="B112" s="207" t="s">
        <v>366</v>
      </c>
      <c r="C112" s="208" t="s">
        <v>85</v>
      </c>
      <c r="D112" s="159" t="s">
        <v>593</v>
      </c>
      <c r="E112" s="160">
        <v>32000</v>
      </c>
      <c r="F112" s="161"/>
      <c r="G112" s="162">
        <v>32000</v>
      </c>
      <c r="H112" s="162">
        <v>32000</v>
      </c>
      <c r="I112" s="162"/>
      <c r="J112" s="162">
        <v>32000</v>
      </c>
      <c r="K112" s="163">
        <f t="shared" si="19"/>
        <v>0</v>
      </c>
      <c r="L112" s="164">
        <f t="shared" si="20"/>
        <v>0</v>
      </c>
      <c r="M112" s="166"/>
      <c r="N112" s="166"/>
      <c r="O112" s="166">
        <f t="shared" si="18"/>
        <v>32000</v>
      </c>
      <c r="P112" s="53"/>
      <c r="Q112" s="171"/>
    </row>
    <row r="113" spans="1:17" s="169" customFormat="1" ht="31.5" hidden="1" customHeight="1">
      <c r="A113" s="156"/>
      <c r="B113" s="207" t="s">
        <v>800</v>
      </c>
      <c r="C113" s="208" t="s">
        <v>85</v>
      </c>
      <c r="D113" s="159" t="s">
        <v>594</v>
      </c>
      <c r="E113" s="160">
        <v>146000</v>
      </c>
      <c r="F113" s="161"/>
      <c r="G113" s="162">
        <v>146000</v>
      </c>
      <c r="H113" s="162">
        <v>146000</v>
      </c>
      <c r="I113" s="162"/>
      <c r="J113" s="162">
        <v>146000</v>
      </c>
      <c r="K113" s="163">
        <f t="shared" si="19"/>
        <v>0</v>
      </c>
      <c r="L113" s="164">
        <f t="shared" si="20"/>
        <v>0</v>
      </c>
      <c r="M113" s="166"/>
      <c r="N113" s="166"/>
      <c r="O113" s="166">
        <f t="shared" si="18"/>
        <v>146000</v>
      </c>
      <c r="P113" s="53"/>
      <c r="Q113" s="171"/>
    </row>
    <row r="114" spans="1:17" s="169" customFormat="1" ht="31.5" hidden="1" customHeight="1">
      <c r="A114" s="156"/>
      <c r="B114" s="207" t="s">
        <v>53</v>
      </c>
      <c r="C114" s="208" t="s">
        <v>85</v>
      </c>
      <c r="D114" s="159" t="s">
        <v>595</v>
      </c>
      <c r="E114" s="160">
        <v>80000</v>
      </c>
      <c r="F114" s="161"/>
      <c r="G114" s="162">
        <v>80000</v>
      </c>
      <c r="H114" s="162">
        <v>100000</v>
      </c>
      <c r="I114" s="162"/>
      <c r="J114" s="162">
        <v>100000</v>
      </c>
      <c r="K114" s="163">
        <f t="shared" si="19"/>
        <v>-20000</v>
      </c>
      <c r="L114" s="164">
        <f t="shared" si="20"/>
        <v>-0.2</v>
      </c>
      <c r="M114" s="166"/>
      <c r="N114" s="166"/>
      <c r="O114" s="166">
        <f t="shared" si="18"/>
        <v>80000</v>
      </c>
      <c r="P114" s="53"/>
      <c r="Q114" s="171"/>
    </row>
    <row r="115" spans="1:17" s="169" customFormat="1" ht="31.5" hidden="1" customHeight="1">
      <c r="A115" s="156"/>
      <c r="B115" s="207" t="s">
        <v>98</v>
      </c>
      <c r="C115" s="208" t="s">
        <v>85</v>
      </c>
      <c r="D115" s="159" t="s">
        <v>596</v>
      </c>
      <c r="E115" s="160">
        <v>168000</v>
      </c>
      <c r="F115" s="161"/>
      <c r="G115" s="162">
        <v>168000</v>
      </c>
      <c r="H115" s="162">
        <v>168000</v>
      </c>
      <c r="I115" s="162"/>
      <c r="J115" s="162">
        <v>168000</v>
      </c>
      <c r="K115" s="163">
        <f t="shared" si="19"/>
        <v>0</v>
      </c>
      <c r="L115" s="164">
        <f t="shared" si="20"/>
        <v>0</v>
      </c>
      <c r="M115" s="166"/>
      <c r="N115" s="166"/>
      <c r="O115" s="166">
        <f t="shared" si="18"/>
        <v>168000</v>
      </c>
      <c r="P115" s="53"/>
      <c r="Q115" s="171"/>
    </row>
    <row r="116" spans="1:17" s="169" customFormat="1" ht="31.5" hidden="1" customHeight="1">
      <c r="A116" s="156"/>
      <c r="B116" s="207" t="s">
        <v>598</v>
      </c>
      <c r="C116" s="208" t="s">
        <v>85</v>
      </c>
      <c r="D116" s="159" t="s">
        <v>597</v>
      </c>
      <c r="E116" s="160">
        <v>540000</v>
      </c>
      <c r="F116" s="161"/>
      <c r="G116" s="162">
        <v>540000</v>
      </c>
      <c r="H116" s="162">
        <v>540000</v>
      </c>
      <c r="I116" s="162"/>
      <c r="J116" s="162">
        <v>540000</v>
      </c>
      <c r="K116" s="163">
        <f t="shared" si="19"/>
        <v>0</v>
      </c>
      <c r="L116" s="164">
        <f t="shared" si="20"/>
        <v>0</v>
      </c>
      <c r="M116" s="166"/>
      <c r="N116" s="166"/>
      <c r="O116" s="166">
        <f t="shared" si="18"/>
        <v>540000</v>
      </c>
      <c r="P116" s="53"/>
      <c r="Q116" s="171"/>
    </row>
    <row r="117" spans="1:17" s="169" customFormat="1" ht="31.5" hidden="1" customHeight="1">
      <c r="A117" s="156"/>
      <c r="B117" s="210" t="s">
        <v>600</v>
      </c>
      <c r="C117" s="208" t="s">
        <v>85</v>
      </c>
      <c r="D117" s="159" t="s">
        <v>599</v>
      </c>
      <c r="E117" s="160">
        <v>10000</v>
      </c>
      <c r="F117" s="161"/>
      <c r="G117" s="162">
        <v>10000</v>
      </c>
      <c r="H117" s="162">
        <v>10000</v>
      </c>
      <c r="I117" s="162"/>
      <c r="J117" s="162">
        <v>10000</v>
      </c>
      <c r="K117" s="163">
        <f t="shared" si="19"/>
        <v>0</v>
      </c>
      <c r="L117" s="164">
        <f t="shared" si="20"/>
        <v>0</v>
      </c>
      <c r="M117" s="166"/>
      <c r="N117" s="166"/>
      <c r="O117" s="166">
        <f t="shared" si="18"/>
        <v>10000</v>
      </c>
      <c r="P117" s="53"/>
      <c r="Q117" s="171"/>
    </row>
    <row r="118" spans="1:17" s="169" customFormat="1" ht="31.5" hidden="1" customHeight="1">
      <c r="A118" s="156"/>
      <c r="B118" s="207" t="s">
        <v>99</v>
      </c>
      <c r="C118" s="208" t="s">
        <v>85</v>
      </c>
      <c r="D118" s="159" t="s">
        <v>601</v>
      </c>
      <c r="E118" s="160">
        <v>100000</v>
      </c>
      <c r="F118" s="161"/>
      <c r="G118" s="162">
        <v>100000</v>
      </c>
      <c r="H118" s="162">
        <v>100000</v>
      </c>
      <c r="I118" s="162"/>
      <c r="J118" s="162">
        <v>100000</v>
      </c>
      <c r="K118" s="163">
        <f t="shared" si="19"/>
        <v>0</v>
      </c>
      <c r="L118" s="164">
        <f t="shared" si="20"/>
        <v>0</v>
      </c>
      <c r="M118" s="166"/>
      <c r="N118" s="166"/>
      <c r="O118" s="166">
        <f t="shared" si="18"/>
        <v>100000</v>
      </c>
      <c r="P118" s="53"/>
      <c r="Q118" s="171"/>
    </row>
    <row r="119" spans="1:17" s="169" customFormat="1" ht="31.5" hidden="1" customHeight="1">
      <c r="A119" s="156"/>
      <c r="B119" s="207" t="s">
        <v>367</v>
      </c>
      <c r="C119" s="208" t="s">
        <v>85</v>
      </c>
      <c r="D119" s="159" t="s">
        <v>602</v>
      </c>
      <c r="E119" s="160">
        <v>105000</v>
      </c>
      <c r="F119" s="161"/>
      <c r="G119" s="162">
        <v>105000</v>
      </c>
      <c r="H119" s="162">
        <v>105000</v>
      </c>
      <c r="I119" s="162"/>
      <c r="J119" s="162">
        <v>105000</v>
      </c>
      <c r="K119" s="163">
        <f t="shared" si="19"/>
        <v>0</v>
      </c>
      <c r="L119" s="164">
        <f t="shared" si="20"/>
        <v>0</v>
      </c>
      <c r="M119" s="166"/>
      <c r="N119" s="166"/>
      <c r="O119" s="166">
        <f t="shared" si="18"/>
        <v>105000</v>
      </c>
      <c r="P119" s="53"/>
      <c r="Q119" s="171"/>
    </row>
    <row r="120" spans="1:17" s="169" customFormat="1" ht="31.5" hidden="1" customHeight="1">
      <c r="A120" s="156"/>
      <c r="B120" s="207" t="s">
        <v>368</v>
      </c>
      <c r="C120" s="208" t="s">
        <v>85</v>
      </c>
      <c r="D120" s="159" t="s">
        <v>603</v>
      </c>
      <c r="E120" s="160">
        <v>1500000</v>
      </c>
      <c r="F120" s="161"/>
      <c r="G120" s="162">
        <v>1500000</v>
      </c>
      <c r="H120" s="162">
        <v>0</v>
      </c>
      <c r="I120" s="162"/>
      <c r="J120" s="162">
        <v>0</v>
      </c>
      <c r="K120" s="163">
        <f t="shared" si="19"/>
        <v>1500000</v>
      </c>
      <c r="L120" s="175" t="s">
        <v>807</v>
      </c>
      <c r="M120" s="166"/>
      <c r="N120" s="166"/>
      <c r="O120" s="166">
        <f t="shared" si="18"/>
        <v>1500000</v>
      </c>
      <c r="P120" s="53"/>
      <c r="Q120" s="171"/>
    </row>
    <row r="121" spans="1:17" s="169" customFormat="1" ht="31.5" hidden="1" customHeight="1">
      <c r="A121" s="156"/>
      <c r="B121" s="207" t="s">
        <v>369</v>
      </c>
      <c r="C121" s="208" t="s">
        <v>85</v>
      </c>
      <c r="D121" s="159" t="s">
        <v>604</v>
      </c>
      <c r="E121" s="160">
        <v>420000</v>
      </c>
      <c r="F121" s="161"/>
      <c r="G121" s="162">
        <v>420000</v>
      </c>
      <c r="H121" s="162">
        <v>0</v>
      </c>
      <c r="I121" s="162"/>
      <c r="J121" s="162">
        <v>0</v>
      </c>
      <c r="K121" s="163">
        <f t="shared" si="19"/>
        <v>420000</v>
      </c>
      <c r="L121" s="175" t="s">
        <v>807</v>
      </c>
      <c r="M121" s="166"/>
      <c r="N121" s="166"/>
      <c r="O121" s="166">
        <f t="shared" si="18"/>
        <v>420000</v>
      </c>
      <c r="P121" s="53"/>
      <c r="Q121" s="171"/>
    </row>
    <row r="122" spans="1:17" s="169" customFormat="1" ht="31.5" hidden="1" customHeight="1">
      <c r="A122" s="156"/>
      <c r="B122" s="207" t="s">
        <v>608</v>
      </c>
      <c r="C122" s="208" t="s">
        <v>85</v>
      </c>
      <c r="D122" s="159" t="s">
        <v>605</v>
      </c>
      <c r="E122" s="160">
        <v>3000000</v>
      </c>
      <c r="F122" s="161"/>
      <c r="G122" s="162">
        <v>3000000</v>
      </c>
      <c r="H122" s="162">
        <v>2666000</v>
      </c>
      <c r="I122" s="162"/>
      <c r="J122" s="162">
        <v>2666000</v>
      </c>
      <c r="K122" s="163">
        <f t="shared" si="19"/>
        <v>334000</v>
      </c>
      <c r="L122" s="164">
        <f t="shared" ref="L122:L127" si="21">K122/H122</f>
        <v>0.12528132033008252</v>
      </c>
      <c r="M122" s="166"/>
      <c r="N122" s="166"/>
      <c r="O122" s="166">
        <f t="shared" si="18"/>
        <v>3000000</v>
      </c>
      <c r="P122" s="53"/>
      <c r="Q122" s="171"/>
    </row>
    <row r="123" spans="1:17" s="169" customFormat="1" ht="31.5" hidden="1" customHeight="1">
      <c r="A123" s="156"/>
      <c r="B123" s="207" t="s">
        <v>370</v>
      </c>
      <c r="C123" s="208" t="s">
        <v>85</v>
      </c>
      <c r="D123" s="159" t="s">
        <v>609</v>
      </c>
      <c r="E123" s="160">
        <v>1164000</v>
      </c>
      <c r="F123" s="161"/>
      <c r="G123" s="162">
        <v>1164000</v>
      </c>
      <c r="H123" s="162">
        <v>1164000</v>
      </c>
      <c r="I123" s="162">
        <v>582000</v>
      </c>
      <c r="J123" s="162">
        <v>582000</v>
      </c>
      <c r="K123" s="163">
        <f t="shared" si="19"/>
        <v>0</v>
      </c>
      <c r="L123" s="164">
        <f t="shared" si="21"/>
        <v>0</v>
      </c>
      <c r="M123" s="166"/>
      <c r="N123" s="166"/>
      <c r="O123" s="166">
        <f t="shared" si="18"/>
        <v>1164000</v>
      </c>
      <c r="P123" s="53"/>
      <c r="Q123" s="171"/>
    </row>
    <row r="124" spans="1:17" s="169" customFormat="1" ht="31.5" hidden="1" customHeight="1">
      <c r="A124" s="156"/>
      <c r="B124" s="207" t="s">
        <v>100</v>
      </c>
      <c r="C124" s="208" t="s">
        <v>85</v>
      </c>
      <c r="D124" s="159" t="s">
        <v>610</v>
      </c>
      <c r="E124" s="160">
        <v>1260000</v>
      </c>
      <c r="F124" s="161"/>
      <c r="G124" s="162">
        <v>1260000</v>
      </c>
      <c r="H124" s="162">
        <v>1260000</v>
      </c>
      <c r="I124" s="162"/>
      <c r="J124" s="162">
        <v>1260000</v>
      </c>
      <c r="K124" s="163">
        <f t="shared" si="19"/>
        <v>0</v>
      </c>
      <c r="L124" s="164">
        <f t="shared" si="21"/>
        <v>0</v>
      </c>
      <c r="M124" s="166"/>
      <c r="N124" s="166"/>
      <c r="O124" s="166">
        <f t="shared" si="18"/>
        <v>1260000</v>
      </c>
      <c r="P124" s="53"/>
      <c r="Q124" s="171"/>
    </row>
    <row r="125" spans="1:17" s="169" customFormat="1" ht="31.5" hidden="1" customHeight="1">
      <c r="A125" s="156"/>
      <c r="B125" s="207" t="s">
        <v>371</v>
      </c>
      <c r="C125" s="208" t="s">
        <v>85</v>
      </c>
      <c r="D125" s="159" t="s">
        <v>611</v>
      </c>
      <c r="E125" s="160">
        <v>380000</v>
      </c>
      <c r="F125" s="161"/>
      <c r="G125" s="162">
        <v>380000</v>
      </c>
      <c r="H125" s="162">
        <v>380000</v>
      </c>
      <c r="I125" s="162"/>
      <c r="J125" s="162">
        <v>380000</v>
      </c>
      <c r="K125" s="163">
        <f t="shared" si="19"/>
        <v>0</v>
      </c>
      <c r="L125" s="164">
        <f t="shared" si="21"/>
        <v>0</v>
      </c>
      <c r="M125" s="166"/>
      <c r="N125" s="166"/>
      <c r="O125" s="166">
        <f t="shared" si="18"/>
        <v>380000</v>
      </c>
      <c r="P125" s="53"/>
      <c r="Q125" s="171"/>
    </row>
    <row r="126" spans="1:17" s="169" customFormat="1" ht="31.5" customHeight="1">
      <c r="A126" s="156"/>
      <c r="B126" s="207" t="s">
        <v>101</v>
      </c>
      <c r="C126" s="208" t="s">
        <v>85</v>
      </c>
      <c r="D126" s="159" t="s">
        <v>612</v>
      </c>
      <c r="E126" s="160">
        <v>220220</v>
      </c>
      <c r="F126" s="161"/>
      <c r="G126" s="162">
        <v>220220</v>
      </c>
      <c r="H126" s="162">
        <v>220000</v>
      </c>
      <c r="I126" s="162"/>
      <c r="J126" s="162">
        <v>220000</v>
      </c>
      <c r="K126" s="163">
        <f t="shared" si="19"/>
        <v>220</v>
      </c>
      <c r="L126" s="164">
        <f t="shared" si="21"/>
        <v>1E-3</v>
      </c>
      <c r="M126" s="166">
        <v>91000</v>
      </c>
      <c r="N126" s="166"/>
      <c r="O126" s="166">
        <f t="shared" ref="O126:O156" si="22">E126+M126-N126</f>
        <v>311220</v>
      </c>
      <c r="P126" s="53" t="s">
        <v>862</v>
      </c>
      <c r="Q126" s="171"/>
    </row>
    <row r="127" spans="1:17" s="169" customFormat="1" ht="31.5" hidden="1" customHeight="1">
      <c r="A127" s="156">
        <v>30</v>
      </c>
      <c r="B127" s="207" t="s">
        <v>372</v>
      </c>
      <c r="C127" s="208" t="s">
        <v>108</v>
      </c>
      <c r="D127" s="159" t="s">
        <v>613</v>
      </c>
      <c r="E127" s="160">
        <v>60000</v>
      </c>
      <c r="F127" s="161">
        <v>60000</v>
      </c>
      <c r="G127" s="162"/>
      <c r="H127" s="162">
        <v>60000</v>
      </c>
      <c r="I127" s="162">
        <v>60000</v>
      </c>
      <c r="J127" s="162"/>
      <c r="K127" s="163">
        <f t="shared" si="19"/>
        <v>0</v>
      </c>
      <c r="L127" s="164">
        <f t="shared" si="21"/>
        <v>0</v>
      </c>
      <c r="M127" s="166"/>
      <c r="N127" s="166"/>
      <c r="O127" s="166">
        <f t="shared" si="22"/>
        <v>60000</v>
      </c>
      <c r="P127" s="167"/>
      <c r="Q127" s="171"/>
    </row>
    <row r="128" spans="1:17" s="169" customFormat="1" ht="31.5" hidden="1" customHeight="1">
      <c r="A128" s="156">
        <v>31</v>
      </c>
      <c r="B128" s="207" t="s">
        <v>373</v>
      </c>
      <c r="C128" s="208" t="s">
        <v>85</v>
      </c>
      <c r="D128" s="159" t="s">
        <v>808</v>
      </c>
      <c r="E128" s="160">
        <v>1200000</v>
      </c>
      <c r="F128" s="161"/>
      <c r="G128" s="162">
        <v>1200000</v>
      </c>
      <c r="H128" s="162">
        <v>0</v>
      </c>
      <c r="I128" s="162">
        <v>0</v>
      </c>
      <c r="J128" s="162">
        <v>0</v>
      </c>
      <c r="K128" s="163">
        <f t="shared" si="19"/>
        <v>1200000</v>
      </c>
      <c r="L128" s="175" t="s">
        <v>807</v>
      </c>
      <c r="M128" s="166"/>
      <c r="N128" s="166"/>
      <c r="O128" s="166">
        <f t="shared" si="22"/>
        <v>1200000</v>
      </c>
      <c r="P128" s="167"/>
      <c r="Q128" s="171"/>
    </row>
    <row r="129" spans="1:17" s="169" customFormat="1" ht="31.5" hidden="1" customHeight="1">
      <c r="A129" s="156">
        <v>32</v>
      </c>
      <c r="B129" s="210" t="s">
        <v>374</v>
      </c>
      <c r="C129" s="208" t="s">
        <v>85</v>
      </c>
      <c r="D129" s="159" t="s">
        <v>809</v>
      </c>
      <c r="E129" s="160">
        <v>200000</v>
      </c>
      <c r="F129" s="161"/>
      <c r="G129" s="162">
        <v>200000</v>
      </c>
      <c r="H129" s="162">
        <v>0</v>
      </c>
      <c r="I129" s="162">
        <v>0</v>
      </c>
      <c r="J129" s="162">
        <v>0</v>
      </c>
      <c r="K129" s="163">
        <f t="shared" si="19"/>
        <v>200000</v>
      </c>
      <c r="L129" s="175" t="s">
        <v>807</v>
      </c>
      <c r="M129" s="166"/>
      <c r="N129" s="166"/>
      <c r="O129" s="166">
        <f t="shared" si="22"/>
        <v>200000</v>
      </c>
      <c r="P129" s="167"/>
      <c r="Q129" s="171"/>
    </row>
    <row r="130" spans="1:17" s="169" customFormat="1" ht="31.5" hidden="1" customHeight="1">
      <c r="A130" s="156">
        <v>33</v>
      </c>
      <c r="B130" s="207" t="s">
        <v>375</v>
      </c>
      <c r="C130" s="208" t="s">
        <v>85</v>
      </c>
      <c r="D130" s="159" t="s">
        <v>810</v>
      </c>
      <c r="E130" s="160">
        <v>300000</v>
      </c>
      <c r="F130" s="161"/>
      <c r="G130" s="162">
        <v>300000</v>
      </c>
      <c r="H130" s="162">
        <v>0</v>
      </c>
      <c r="I130" s="162">
        <v>0</v>
      </c>
      <c r="J130" s="162">
        <v>0</v>
      </c>
      <c r="K130" s="163">
        <f t="shared" si="19"/>
        <v>300000</v>
      </c>
      <c r="L130" s="175" t="s">
        <v>807</v>
      </c>
      <c r="M130" s="166"/>
      <c r="N130" s="166"/>
      <c r="O130" s="166">
        <f t="shared" si="22"/>
        <v>300000</v>
      </c>
      <c r="P130" s="167"/>
      <c r="Q130" s="171"/>
    </row>
    <row r="131" spans="1:17" s="169" customFormat="1" ht="31.5" hidden="1" customHeight="1">
      <c r="A131" s="156">
        <v>34</v>
      </c>
      <c r="B131" s="207" t="s">
        <v>102</v>
      </c>
      <c r="C131" s="208" t="s">
        <v>85</v>
      </c>
      <c r="D131" s="159" t="s">
        <v>614</v>
      </c>
      <c r="E131" s="160">
        <v>500000</v>
      </c>
      <c r="F131" s="161"/>
      <c r="G131" s="162">
        <v>500000</v>
      </c>
      <c r="H131" s="162">
        <v>6000000</v>
      </c>
      <c r="I131" s="162"/>
      <c r="J131" s="162">
        <v>6000000</v>
      </c>
      <c r="K131" s="163">
        <f t="shared" si="19"/>
        <v>-5500000</v>
      </c>
      <c r="L131" s="164">
        <f>K131/H131</f>
        <v>-0.91666666666666663</v>
      </c>
      <c r="M131" s="166"/>
      <c r="N131" s="166"/>
      <c r="O131" s="166">
        <f t="shared" si="22"/>
        <v>500000</v>
      </c>
      <c r="P131" s="167"/>
      <c r="Q131" s="171"/>
    </row>
    <row r="132" spans="1:17" s="169" customFormat="1" ht="31.5" hidden="1" customHeight="1">
      <c r="A132" s="156">
        <v>35</v>
      </c>
      <c r="B132" s="207" t="s">
        <v>377</v>
      </c>
      <c r="C132" s="208" t="s">
        <v>108</v>
      </c>
      <c r="D132" s="159" t="s">
        <v>615</v>
      </c>
      <c r="E132" s="160">
        <v>2400000</v>
      </c>
      <c r="F132" s="161">
        <v>2400000</v>
      </c>
      <c r="G132" s="162"/>
      <c r="H132" s="162">
        <v>1636000</v>
      </c>
      <c r="I132" s="162">
        <v>1636000</v>
      </c>
      <c r="J132" s="162"/>
      <c r="K132" s="163">
        <f t="shared" si="19"/>
        <v>764000</v>
      </c>
      <c r="L132" s="164">
        <f>K132/H132</f>
        <v>0.4669926650366748</v>
      </c>
      <c r="M132" s="166"/>
      <c r="N132" s="166"/>
      <c r="O132" s="166">
        <f t="shared" si="22"/>
        <v>2400000</v>
      </c>
      <c r="P132" s="167"/>
      <c r="Q132" s="171"/>
    </row>
    <row r="133" spans="1:17" s="169" customFormat="1" ht="31.5" hidden="1" customHeight="1">
      <c r="A133" s="156">
        <v>36</v>
      </c>
      <c r="B133" s="207" t="s">
        <v>378</v>
      </c>
      <c r="C133" s="208" t="s">
        <v>85</v>
      </c>
      <c r="D133" s="159" t="s">
        <v>616</v>
      </c>
      <c r="E133" s="160">
        <v>942000</v>
      </c>
      <c r="F133" s="161"/>
      <c r="G133" s="162">
        <v>942000</v>
      </c>
      <c r="H133" s="162">
        <v>0</v>
      </c>
      <c r="I133" s="162">
        <v>0</v>
      </c>
      <c r="J133" s="162">
        <v>0</v>
      </c>
      <c r="K133" s="163">
        <f t="shared" si="19"/>
        <v>942000</v>
      </c>
      <c r="L133" s="175" t="s">
        <v>807</v>
      </c>
      <c r="M133" s="166"/>
      <c r="N133" s="166"/>
      <c r="O133" s="166">
        <f t="shared" si="22"/>
        <v>942000</v>
      </c>
      <c r="P133" s="167"/>
      <c r="Q133" s="171"/>
    </row>
    <row r="134" spans="1:17" s="169" customFormat="1" ht="31.5" hidden="1" customHeight="1">
      <c r="A134" s="156">
        <v>37</v>
      </c>
      <c r="B134" s="207" t="s">
        <v>379</v>
      </c>
      <c r="C134" s="208" t="s">
        <v>108</v>
      </c>
      <c r="D134" s="159" t="s">
        <v>617</v>
      </c>
      <c r="E134" s="160">
        <v>5000000</v>
      </c>
      <c r="F134" s="161">
        <v>5000000</v>
      </c>
      <c r="G134" s="162"/>
      <c r="H134" s="162">
        <v>3000000</v>
      </c>
      <c r="I134" s="162">
        <v>3000000</v>
      </c>
      <c r="J134" s="162"/>
      <c r="K134" s="163">
        <f t="shared" si="19"/>
        <v>2000000</v>
      </c>
      <c r="L134" s="164">
        <f>K134/H134</f>
        <v>0.66666666666666663</v>
      </c>
      <c r="M134" s="166"/>
      <c r="N134" s="166"/>
      <c r="O134" s="166">
        <f t="shared" si="22"/>
        <v>5000000</v>
      </c>
      <c r="P134" s="167"/>
      <c r="Q134" s="171"/>
    </row>
    <row r="135" spans="1:17" s="169" customFormat="1" ht="31.5" hidden="1" customHeight="1">
      <c r="A135" s="156">
        <v>38</v>
      </c>
      <c r="B135" s="207" t="s">
        <v>618</v>
      </c>
      <c r="C135" s="208" t="s">
        <v>85</v>
      </c>
      <c r="D135" s="159" t="s">
        <v>619</v>
      </c>
      <c r="E135" s="160">
        <v>4400</v>
      </c>
      <c r="F135" s="161"/>
      <c r="G135" s="162">
        <v>4400</v>
      </c>
      <c r="H135" s="162">
        <v>4400</v>
      </c>
      <c r="I135" s="162"/>
      <c r="J135" s="162">
        <v>4400</v>
      </c>
      <c r="K135" s="163">
        <f t="shared" si="19"/>
        <v>0</v>
      </c>
      <c r="L135" s="164">
        <f>K135/H135</f>
        <v>0</v>
      </c>
      <c r="M135" s="166"/>
      <c r="N135" s="166"/>
      <c r="O135" s="166">
        <f t="shared" si="22"/>
        <v>4400</v>
      </c>
      <c r="P135" s="167"/>
      <c r="Q135" s="171"/>
    </row>
    <row r="136" spans="1:17" s="169" customFormat="1" ht="31.5" hidden="1" customHeight="1">
      <c r="A136" s="156">
        <v>39</v>
      </c>
      <c r="B136" s="187" t="s">
        <v>621</v>
      </c>
      <c r="C136" s="208" t="s">
        <v>85</v>
      </c>
      <c r="D136" s="159" t="s">
        <v>620</v>
      </c>
      <c r="E136" s="160">
        <v>36021</v>
      </c>
      <c r="F136" s="161"/>
      <c r="G136" s="162">
        <v>36021</v>
      </c>
      <c r="H136" s="162">
        <v>34806</v>
      </c>
      <c r="I136" s="162"/>
      <c r="J136" s="162">
        <v>34806</v>
      </c>
      <c r="K136" s="163">
        <f t="shared" si="19"/>
        <v>1215</v>
      </c>
      <c r="L136" s="164">
        <f>K136/H136</f>
        <v>3.4907774521634204E-2</v>
      </c>
      <c r="M136" s="166"/>
      <c r="N136" s="166"/>
      <c r="O136" s="166">
        <f t="shared" si="22"/>
        <v>36021</v>
      </c>
      <c r="P136" s="167"/>
      <c r="Q136" s="171"/>
    </row>
    <row r="137" spans="1:17" s="136" customFormat="1" ht="31.5" customHeight="1">
      <c r="A137" s="173"/>
      <c r="B137" s="249" t="s">
        <v>834</v>
      </c>
      <c r="C137" s="250" t="s">
        <v>840</v>
      </c>
      <c r="D137" s="251"/>
      <c r="E137" s="252"/>
      <c r="F137" s="253"/>
      <c r="G137" s="182"/>
      <c r="H137" s="182"/>
      <c r="I137" s="182"/>
      <c r="J137" s="182"/>
      <c r="K137" s="183"/>
      <c r="L137" s="214"/>
      <c r="M137" s="188">
        <v>324000</v>
      </c>
      <c r="N137" s="188"/>
      <c r="O137" s="166">
        <f t="shared" si="22"/>
        <v>324000</v>
      </c>
      <c r="P137" s="124" t="s">
        <v>849</v>
      </c>
      <c r="Q137" s="135"/>
    </row>
    <row r="138" spans="1:17" s="136" customFormat="1" ht="31.5" customHeight="1">
      <c r="A138" s="173"/>
      <c r="B138" s="249" t="s">
        <v>835</v>
      </c>
      <c r="C138" s="250" t="s">
        <v>840</v>
      </c>
      <c r="D138" s="251"/>
      <c r="E138" s="252"/>
      <c r="F138" s="253"/>
      <c r="G138" s="182"/>
      <c r="H138" s="182"/>
      <c r="I138" s="182"/>
      <c r="J138" s="182"/>
      <c r="K138" s="183"/>
      <c r="L138" s="214"/>
      <c r="M138" s="188">
        <v>1600000</v>
      </c>
      <c r="N138" s="188"/>
      <c r="O138" s="166">
        <f t="shared" si="22"/>
        <v>1600000</v>
      </c>
      <c r="P138" s="53" t="s">
        <v>861</v>
      </c>
      <c r="Q138" s="135"/>
    </row>
    <row r="139" spans="1:17" s="136" customFormat="1" ht="31.5" customHeight="1">
      <c r="A139" s="173"/>
      <c r="B139" s="249" t="s">
        <v>883</v>
      </c>
      <c r="C139" s="250" t="s">
        <v>840</v>
      </c>
      <c r="D139" s="251"/>
      <c r="E139" s="252"/>
      <c r="F139" s="253"/>
      <c r="G139" s="182"/>
      <c r="H139" s="182"/>
      <c r="I139" s="182"/>
      <c r="J139" s="182"/>
      <c r="K139" s="183"/>
      <c r="L139" s="214"/>
      <c r="M139" s="188">
        <v>200000</v>
      </c>
      <c r="N139" s="188"/>
      <c r="O139" s="166">
        <f t="shared" si="22"/>
        <v>200000</v>
      </c>
      <c r="P139" s="124" t="s">
        <v>848</v>
      </c>
      <c r="Q139" s="135"/>
    </row>
    <row r="140" spans="1:17" s="169" customFormat="1" ht="31.5" hidden="1" customHeight="1">
      <c r="A140" s="156"/>
      <c r="B140" s="189" t="s">
        <v>376</v>
      </c>
      <c r="C140" s="208" t="s">
        <v>85</v>
      </c>
      <c r="D140" s="159"/>
      <c r="E140" s="160">
        <v>0</v>
      </c>
      <c r="F140" s="161"/>
      <c r="G140" s="162"/>
      <c r="H140" s="162">
        <v>20000</v>
      </c>
      <c r="I140" s="162"/>
      <c r="J140" s="162">
        <v>20000</v>
      </c>
      <c r="K140" s="163">
        <f>E140-H140</f>
        <v>-20000</v>
      </c>
      <c r="L140" s="164">
        <f>K140/H140</f>
        <v>-1</v>
      </c>
      <c r="M140" s="166"/>
      <c r="N140" s="166"/>
      <c r="O140" s="166">
        <f t="shared" si="22"/>
        <v>0</v>
      </c>
      <c r="P140" s="167"/>
      <c r="Q140" s="171"/>
    </row>
    <row r="141" spans="1:17" s="169" customFormat="1" ht="31.5" hidden="1" customHeight="1">
      <c r="A141" s="156"/>
      <c r="B141" s="190" t="s">
        <v>380</v>
      </c>
      <c r="C141" s="208" t="s">
        <v>108</v>
      </c>
      <c r="D141" s="159"/>
      <c r="E141" s="160">
        <v>0</v>
      </c>
      <c r="F141" s="161"/>
      <c r="G141" s="162">
        <v>0</v>
      </c>
      <c r="H141" s="162">
        <v>200000</v>
      </c>
      <c r="I141" s="162">
        <v>100000</v>
      </c>
      <c r="J141" s="162">
        <v>100000</v>
      </c>
      <c r="K141" s="163">
        <f>E141-H141</f>
        <v>-200000</v>
      </c>
      <c r="L141" s="164">
        <f>K141/H141</f>
        <v>-1</v>
      </c>
      <c r="M141" s="166"/>
      <c r="N141" s="166"/>
      <c r="O141" s="166">
        <f t="shared" si="22"/>
        <v>0</v>
      </c>
      <c r="P141" s="167"/>
      <c r="Q141" s="171"/>
    </row>
    <row r="142" spans="1:17" s="146" customFormat="1" ht="31.5" customHeight="1">
      <c r="A142" s="137"/>
      <c r="B142" s="200" t="s">
        <v>839</v>
      </c>
      <c r="C142" s="200"/>
      <c r="D142" s="201"/>
      <c r="E142" s="202">
        <v>170635286</v>
      </c>
      <c r="F142" s="203">
        <v>109663304</v>
      </c>
      <c r="G142" s="204">
        <v>60971982</v>
      </c>
      <c r="H142" s="204">
        <v>135160260</v>
      </c>
      <c r="I142" s="204">
        <v>85265462</v>
      </c>
      <c r="J142" s="205">
        <v>49219418</v>
      </c>
      <c r="K142" s="205">
        <v>35475026</v>
      </c>
      <c r="L142" s="211">
        <v>0.26246639359823665</v>
      </c>
      <c r="M142" s="195">
        <f>SUM(M143:M192)</f>
        <v>5240734</v>
      </c>
      <c r="N142" s="195">
        <f>SUM(N143:N192)</f>
        <v>439000</v>
      </c>
      <c r="O142" s="195">
        <f>E142+M142-N142</f>
        <v>175437020</v>
      </c>
      <c r="P142" s="155"/>
      <c r="Q142" s="212"/>
    </row>
    <row r="143" spans="1:17" s="169" customFormat="1" ht="31.5" customHeight="1">
      <c r="A143" s="156"/>
      <c r="B143" s="196" t="s">
        <v>54</v>
      </c>
      <c r="C143" s="158" t="s">
        <v>83</v>
      </c>
      <c r="D143" s="159" t="s">
        <v>622</v>
      </c>
      <c r="E143" s="160">
        <v>5474058</v>
      </c>
      <c r="F143" s="161">
        <v>0</v>
      </c>
      <c r="G143" s="162">
        <v>5474058</v>
      </c>
      <c r="H143" s="162">
        <v>1904157</v>
      </c>
      <c r="I143" s="162">
        <v>0</v>
      </c>
      <c r="J143" s="162">
        <v>1904157</v>
      </c>
      <c r="K143" s="163">
        <f>SUM(E143-H143)</f>
        <v>3569901</v>
      </c>
      <c r="L143" s="175">
        <f>K143/H143</f>
        <v>1.8747934125179804</v>
      </c>
      <c r="M143" s="166"/>
      <c r="N143" s="166">
        <v>139000</v>
      </c>
      <c r="O143" s="166">
        <f t="shared" si="22"/>
        <v>5335058</v>
      </c>
      <c r="P143" s="53" t="s">
        <v>893</v>
      </c>
      <c r="Q143" s="171"/>
    </row>
    <row r="144" spans="1:17" s="169" customFormat="1" ht="31.5" customHeight="1">
      <c r="A144" s="156"/>
      <c r="B144" s="196" t="s">
        <v>381</v>
      </c>
      <c r="C144" s="158" t="s">
        <v>83</v>
      </c>
      <c r="D144" s="159" t="s">
        <v>623</v>
      </c>
      <c r="E144" s="160">
        <v>8546000</v>
      </c>
      <c r="F144" s="161">
        <v>0</v>
      </c>
      <c r="G144" s="162">
        <v>8546000</v>
      </c>
      <c r="H144" s="162">
        <v>6972000</v>
      </c>
      <c r="I144" s="162">
        <v>0</v>
      </c>
      <c r="J144" s="162">
        <v>6972000</v>
      </c>
      <c r="K144" s="163">
        <f t="shared" ref="K144:K162" si="23">SUM(E144-H144)</f>
        <v>1574000</v>
      </c>
      <c r="L144" s="175">
        <f t="shared" ref="L144:L158" si="24">K144/H144</f>
        <v>0.2257601835915089</v>
      </c>
      <c r="M144" s="166">
        <v>500000</v>
      </c>
      <c r="N144" s="166"/>
      <c r="O144" s="166">
        <f t="shared" si="22"/>
        <v>9046000</v>
      </c>
      <c r="P144" s="260" t="s">
        <v>871</v>
      </c>
      <c r="Q144" s="171"/>
    </row>
    <row r="145" spans="1:17" s="169" customFormat="1" ht="31.5" hidden="1" customHeight="1">
      <c r="A145" s="156"/>
      <c r="B145" s="196" t="s">
        <v>55</v>
      </c>
      <c r="C145" s="158" t="s">
        <v>83</v>
      </c>
      <c r="D145" s="159" t="s">
        <v>624</v>
      </c>
      <c r="E145" s="160">
        <v>1703000</v>
      </c>
      <c r="F145" s="161">
        <v>0</v>
      </c>
      <c r="G145" s="162">
        <v>1703000</v>
      </c>
      <c r="H145" s="162">
        <v>1703000</v>
      </c>
      <c r="I145" s="162">
        <v>0</v>
      </c>
      <c r="J145" s="162">
        <v>1703000</v>
      </c>
      <c r="K145" s="163">
        <f t="shared" si="23"/>
        <v>0</v>
      </c>
      <c r="L145" s="175">
        <f t="shared" si="24"/>
        <v>0</v>
      </c>
      <c r="M145" s="166"/>
      <c r="N145" s="166"/>
      <c r="O145" s="166">
        <f t="shared" si="22"/>
        <v>1703000</v>
      </c>
      <c r="P145" s="260"/>
      <c r="Q145" s="171"/>
    </row>
    <row r="146" spans="1:17" s="169" customFormat="1" ht="31.5" hidden="1" customHeight="1">
      <c r="A146" s="156"/>
      <c r="B146" s="196" t="s">
        <v>56</v>
      </c>
      <c r="C146" s="158" t="s">
        <v>83</v>
      </c>
      <c r="D146" s="159" t="s">
        <v>625</v>
      </c>
      <c r="E146" s="160">
        <v>8531913</v>
      </c>
      <c r="F146" s="161">
        <v>0</v>
      </c>
      <c r="G146" s="162">
        <v>8531913</v>
      </c>
      <c r="H146" s="162">
        <v>8346000</v>
      </c>
      <c r="I146" s="162">
        <v>0</v>
      </c>
      <c r="J146" s="162">
        <v>8346000</v>
      </c>
      <c r="K146" s="163">
        <f t="shared" si="23"/>
        <v>185913</v>
      </c>
      <c r="L146" s="175">
        <f t="shared" si="24"/>
        <v>2.2275700934579441E-2</v>
      </c>
      <c r="M146" s="166"/>
      <c r="N146" s="166"/>
      <c r="O146" s="166">
        <f t="shared" si="22"/>
        <v>8531913</v>
      </c>
      <c r="P146" s="260"/>
      <c r="Q146" s="171"/>
    </row>
    <row r="147" spans="1:17" s="169" customFormat="1" ht="31.5" customHeight="1">
      <c r="A147" s="156"/>
      <c r="B147" s="196" t="s">
        <v>802</v>
      </c>
      <c r="C147" s="158" t="s">
        <v>83</v>
      </c>
      <c r="D147" s="159" t="s">
        <v>626</v>
      </c>
      <c r="E147" s="160">
        <v>675084</v>
      </c>
      <c r="F147" s="161">
        <v>0</v>
      </c>
      <c r="G147" s="162">
        <v>675084</v>
      </c>
      <c r="H147" s="162">
        <v>675380</v>
      </c>
      <c r="I147" s="162">
        <v>0</v>
      </c>
      <c r="J147" s="162">
        <v>0</v>
      </c>
      <c r="K147" s="163">
        <f t="shared" si="23"/>
        <v>-296</v>
      </c>
      <c r="L147" s="175">
        <f t="shared" si="24"/>
        <v>-4.3827178773431252E-4</v>
      </c>
      <c r="M147" s="166">
        <v>196000</v>
      </c>
      <c r="N147" s="166"/>
      <c r="O147" s="166">
        <f t="shared" si="22"/>
        <v>871084</v>
      </c>
      <c r="P147" s="261" t="s">
        <v>872</v>
      </c>
      <c r="Q147" s="171"/>
    </row>
    <row r="148" spans="1:17" s="169" customFormat="1" ht="31.5" customHeight="1">
      <c r="A148" s="156"/>
      <c r="B148" s="196" t="s">
        <v>627</v>
      </c>
      <c r="C148" s="158" t="s">
        <v>83</v>
      </c>
      <c r="D148" s="159" t="s">
        <v>628</v>
      </c>
      <c r="E148" s="160">
        <v>300000</v>
      </c>
      <c r="F148" s="161">
        <v>0</v>
      </c>
      <c r="G148" s="162">
        <v>300000</v>
      </c>
      <c r="H148" s="162">
        <v>300000</v>
      </c>
      <c r="I148" s="162">
        <v>0</v>
      </c>
      <c r="J148" s="162">
        <v>300000</v>
      </c>
      <c r="K148" s="163">
        <f t="shared" si="23"/>
        <v>0</v>
      </c>
      <c r="L148" s="175">
        <f t="shared" si="24"/>
        <v>0</v>
      </c>
      <c r="M148" s="166">
        <v>1000000</v>
      </c>
      <c r="N148" s="166"/>
      <c r="O148" s="166">
        <f t="shared" si="22"/>
        <v>1300000</v>
      </c>
      <c r="P148" s="261" t="s">
        <v>873</v>
      </c>
      <c r="Q148" s="171"/>
    </row>
    <row r="149" spans="1:17" s="169" customFormat="1" ht="31.5" hidden="1" customHeight="1">
      <c r="A149" s="156"/>
      <c r="B149" s="196" t="s">
        <v>382</v>
      </c>
      <c r="C149" s="158" t="s">
        <v>83</v>
      </c>
      <c r="D149" s="159" t="s">
        <v>629</v>
      </c>
      <c r="E149" s="160">
        <v>2980000</v>
      </c>
      <c r="F149" s="161">
        <v>0</v>
      </c>
      <c r="G149" s="162">
        <v>2980000</v>
      </c>
      <c r="H149" s="162">
        <v>2980000</v>
      </c>
      <c r="I149" s="162">
        <v>0</v>
      </c>
      <c r="J149" s="162">
        <v>2980000</v>
      </c>
      <c r="K149" s="163">
        <f t="shared" si="23"/>
        <v>0</v>
      </c>
      <c r="L149" s="175">
        <f t="shared" si="24"/>
        <v>0</v>
      </c>
      <c r="M149" s="166"/>
      <c r="N149" s="166"/>
      <c r="O149" s="166">
        <f t="shared" si="22"/>
        <v>2980000</v>
      </c>
      <c r="P149" s="260"/>
      <c r="Q149" s="171"/>
    </row>
    <row r="150" spans="1:17" s="169" customFormat="1" ht="31.5" customHeight="1">
      <c r="A150" s="156"/>
      <c r="B150" s="196" t="s">
        <v>57</v>
      </c>
      <c r="C150" s="158" t="s">
        <v>83</v>
      </c>
      <c r="D150" s="159" t="s">
        <v>630</v>
      </c>
      <c r="E150" s="160">
        <v>4236000</v>
      </c>
      <c r="F150" s="161">
        <v>0</v>
      </c>
      <c r="G150" s="162">
        <v>4236000</v>
      </c>
      <c r="H150" s="162">
        <v>3900000</v>
      </c>
      <c r="I150" s="162">
        <v>0</v>
      </c>
      <c r="J150" s="162">
        <v>3900000</v>
      </c>
      <c r="K150" s="163">
        <f t="shared" si="23"/>
        <v>336000</v>
      </c>
      <c r="L150" s="175">
        <f t="shared" si="24"/>
        <v>8.615384615384615E-2</v>
      </c>
      <c r="M150" s="166">
        <v>148000</v>
      </c>
      <c r="N150" s="166"/>
      <c r="O150" s="166">
        <f t="shared" si="22"/>
        <v>4384000</v>
      </c>
      <c r="P150" s="260" t="s">
        <v>874</v>
      </c>
      <c r="Q150" s="171"/>
    </row>
    <row r="151" spans="1:17" s="169" customFormat="1" ht="69.75" customHeight="1">
      <c r="A151" s="156"/>
      <c r="B151" s="196" t="s">
        <v>845</v>
      </c>
      <c r="C151" s="158" t="s">
        <v>83</v>
      </c>
      <c r="D151" s="159" t="s">
        <v>631</v>
      </c>
      <c r="E151" s="160">
        <v>2613200</v>
      </c>
      <c r="F151" s="161">
        <v>0</v>
      </c>
      <c r="G151" s="162">
        <v>2613200</v>
      </c>
      <c r="H151" s="162">
        <v>2297232</v>
      </c>
      <c r="I151" s="162">
        <v>0</v>
      </c>
      <c r="J151" s="162">
        <v>2297232</v>
      </c>
      <c r="K151" s="163">
        <f t="shared" si="23"/>
        <v>315968</v>
      </c>
      <c r="L151" s="175">
        <f t="shared" si="24"/>
        <v>0.13754292121997255</v>
      </c>
      <c r="M151" s="166">
        <v>1000000</v>
      </c>
      <c r="N151" s="166"/>
      <c r="O151" s="166">
        <f t="shared" si="22"/>
        <v>3613200</v>
      </c>
      <c r="P151" s="264" t="s">
        <v>894</v>
      </c>
      <c r="Q151" s="171"/>
    </row>
    <row r="152" spans="1:17" s="169" customFormat="1" ht="31.5" hidden="1" customHeight="1">
      <c r="A152" s="156"/>
      <c r="B152" s="196" t="s">
        <v>383</v>
      </c>
      <c r="C152" s="158" t="s">
        <v>83</v>
      </c>
      <c r="D152" s="159" t="s">
        <v>632</v>
      </c>
      <c r="E152" s="160">
        <v>700000</v>
      </c>
      <c r="F152" s="161">
        <v>0</v>
      </c>
      <c r="G152" s="162">
        <v>700000</v>
      </c>
      <c r="H152" s="162">
        <v>700000</v>
      </c>
      <c r="I152" s="162">
        <v>0</v>
      </c>
      <c r="J152" s="162">
        <v>700000</v>
      </c>
      <c r="K152" s="163">
        <f t="shared" si="23"/>
        <v>0</v>
      </c>
      <c r="L152" s="175">
        <f t="shared" si="24"/>
        <v>0</v>
      </c>
      <c r="M152" s="166"/>
      <c r="N152" s="166"/>
      <c r="O152" s="166">
        <f t="shared" si="22"/>
        <v>700000</v>
      </c>
      <c r="P152" s="53"/>
      <c r="Q152" s="171"/>
    </row>
    <row r="153" spans="1:17" s="169" customFormat="1" ht="31.5" hidden="1" customHeight="1">
      <c r="A153" s="156"/>
      <c r="B153" s="196" t="s">
        <v>58</v>
      </c>
      <c r="C153" s="158" t="s">
        <v>634</v>
      </c>
      <c r="D153" s="159" t="s">
        <v>633</v>
      </c>
      <c r="E153" s="160">
        <v>9604443</v>
      </c>
      <c r="F153" s="161">
        <v>7909585</v>
      </c>
      <c r="G153" s="162">
        <v>1694858</v>
      </c>
      <c r="H153" s="162">
        <v>6753760</v>
      </c>
      <c r="I153" s="162">
        <v>5561920</v>
      </c>
      <c r="J153" s="162">
        <v>1191840</v>
      </c>
      <c r="K153" s="163">
        <f t="shared" si="23"/>
        <v>2850683</v>
      </c>
      <c r="L153" s="175">
        <f t="shared" si="24"/>
        <v>0.42208828859775888</v>
      </c>
      <c r="M153" s="166"/>
      <c r="N153" s="166"/>
      <c r="O153" s="166">
        <f t="shared" si="22"/>
        <v>9604443</v>
      </c>
      <c r="P153" s="53"/>
      <c r="Q153" s="171"/>
    </row>
    <row r="154" spans="1:17" s="169" customFormat="1" ht="31.5" hidden="1" customHeight="1">
      <c r="A154" s="156"/>
      <c r="B154" s="196" t="s">
        <v>384</v>
      </c>
      <c r="C154" s="158" t="s">
        <v>634</v>
      </c>
      <c r="D154" s="159" t="s">
        <v>635</v>
      </c>
      <c r="E154" s="160">
        <v>4179024</v>
      </c>
      <c r="F154" s="161">
        <v>2786016</v>
      </c>
      <c r="G154" s="162">
        <v>1393008</v>
      </c>
      <c r="H154" s="162">
        <v>4099788</v>
      </c>
      <c r="I154" s="162">
        <v>2733192</v>
      </c>
      <c r="J154" s="162">
        <v>1366596</v>
      </c>
      <c r="K154" s="163">
        <f t="shared" si="23"/>
        <v>79236</v>
      </c>
      <c r="L154" s="175">
        <f t="shared" si="24"/>
        <v>1.9326852998252594E-2</v>
      </c>
      <c r="M154" s="166"/>
      <c r="N154" s="166"/>
      <c r="O154" s="166">
        <f t="shared" si="22"/>
        <v>4179024</v>
      </c>
      <c r="P154" s="53"/>
      <c r="Q154" s="171"/>
    </row>
    <row r="155" spans="1:17" s="169" customFormat="1" ht="31.5" hidden="1" customHeight="1">
      <c r="A155" s="156"/>
      <c r="B155" s="196" t="s">
        <v>637</v>
      </c>
      <c r="C155" s="158" t="s">
        <v>634</v>
      </c>
      <c r="D155" s="159" t="s">
        <v>636</v>
      </c>
      <c r="E155" s="160">
        <v>3530940</v>
      </c>
      <c r="F155" s="161">
        <v>2353960</v>
      </c>
      <c r="G155" s="162">
        <v>1176980</v>
      </c>
      <c r="H155" s="162">
        <v>3463992</v>
      </c>
      <c r="I155" s="162">
        <v>2309328</v>
      </c>
      <c r="J155" s="162">
        <v>1154664</v>
      </c>
      <c r="K155" s="163">
        <f t="shared" si="23"/>
        <v>66948</v>
      </c>
      <c r="L155" s="175">
        <f t="shared" si="24"/>
        <v>1.9326834473058829E-2</v>
      </c>
      <c r="M155" s="166"/>
      <c r="N155" s="166"/>
      <c r="O155" s="166">
        <f t="shared" si="22"/>
        <v>3530940</v>
      </c>
      <c r="P155" s="53"/>
      <c r="Q155" s="171"/>
    </row>
    <row r="156" spans="1:17" s="169" customFormat="1" ht="31.5" hidden="1" customHeight="1">
      <c r="A156" s="156"/>
      <c r="B156" s="196" t="s">
        <v>385</v>
      </c>
      <c r="C156" s="158" t="s">
        <v>634</v>
      </c>
      <c r="D156" s="159" t="s">
        <v>638</v>
      </c>
      <c r="E156" s="160">
        <v>111739</v>
      </c>
      <c r="F156" s="161">
        <v>74492</v>
      </c>
      <c r="G156" s="162">
        <v>37247</v>
      </c>
      <c r="H156" s="162">
        <v>109620</v>
      </c>
      <c r="I156" s="162">
        <v>73080</v>
      </c>
      <c r="J156" s="162">
        <v>36540</v>
      </c>
      <c r="K156" s="163">
        <f t="shared" si="23"/>
        <v>2119</v>
      </c>
      <c r="L156" s="175">
        <f t="shared" si="24"/>
        <v>1.9330414158000363E-2</v>
      </c>
      <c r="M156" s="166"/>
      <c r="N156" s="166"/>
      <c r="O156" s="166">
        <f t="shared" si="22"/>
        <v>111739</v>
      </c>
      <c r="P156" s="53"/>
      <c r="Q156" s="171"/>
    </row>
    <row r="157" spans="1:17" s="169" customFormat="1" ht="31.5" hidden="1" customHeight="1">
      <c r="A157" s="156"/>
      <c r="B157" s="196" t="s">
        <v>386</v>
      </c>
      <c r="C157" s="158" t="s">
        <v>634</v>
      </c>
      <c r="D157" s="159" t="s">
        <v>639</v>
      </c>
      <c r="E157" s="160">
        <v>100010</v>
      </c>
      <c r="F157" s="161">
        <v>22470</v>
      </c>
      <c r="G157" s="162">
        <v>77540</v>
      </c>
      <c r="H157" s="162">
        <v>100010</v>
      </c>
      <c r="I157" s="162">
        <v>22470</v>
      </c>
      <c r="J157" s="162">
        <v>77540</v>
      </c>
      <c r="K157" s="163">
        <f t="shared" si="23"/>
        <v>0</v>
      </c>
      <c r="L157" s="175">
        <f t="shared" si="24"/>
        <v>0</v>
      </c>
      <c r="M157" s="166"/>
      <c r="N157" s="166"/>
      <c r="O157" s="166">
        <f t="shared" ref="O157:O162" si="25">E157+M157-N157</f>
        <v>100010</v>
      </c>
      <c r="P157" s="53"/>
      <c r="Q157" s="171"/>
    </row>
    <row r="158" spans="1:17" s="169" customFormat="1" ht="31.5" hidden="1" customHeight="1">
      <c r="A158" s="156"/>
      <c r="B158" s="196" t="s">
        <v>803</v>
      </c>
      <c r="C158" s="158" t="s">
        <v>83</v>
      </c>
      <c r="D158" s="159" t="s">
        <v>640</v>
      </c>
      <c r="E158" s="160">
        <v>287513</v>
      </c>
      <c r="F158" s="161">
        <v>0</v>
      </c>
      <c r="G158" s="162">
        <v>287513</v>
      </c>
      <c r="H158" s="162">
        <v>286320</v>
      </c>
      <c r="I158" s="162">
        <v>0</v>
      </c>
      <c r="J158" s="162">
        <v>286320</v>
      </c>
      <c r="K158" s="163">
        <f t="shared" si="23"/>
        <v>1193</v>
      </c>
      <c r="L158" s="175">
        <f t="shared" si="24"/>
        <v>4.1666666666666666E-3</v>
      </c>
      <c r="M158" s="166"/>
      <c r="N158" s="166"/>
      <c r="O158" s="166">
        <f t="shared" si="25"/>
        <v>287513</v>
      </c>
      <c r="P158" s="53"/>
      <c r="Q158" s="171"/>
    </row>
    <row r="159" spans="1:17" s="169" customFormat="1" ht="31.5" hidden="1" customHeight="1">
      <c r="A159" s="156"/>
      <c r="B159" s="196" t="s">
        <v>387</v>
      </c>
      <c r="C159" s="158" t="s">
        <v>634</v>
      </c>
      <c r="D159" s="159" t="s">
        <v>641</v>
      </c>
      <c r="E159" s="160">
        <v>910000</v>
      </c>
      <c r="F159" s="161">
        <v>910000</v>
      </c>
      <c r="G159" s="162">
        <v>0</v>
      </c>
      <c r="H159" s="162">
        <v>0</v>
      </c>
      <c r="I159" s="162">
        <v>0</v>
      </c>
      <c r="J159" s="162">
        <v>0</v>
      </c>
      <c r="K159" s="163">
        <f t="shared" si="23"/>
        <v>910000</v>
      </c>
      <c r="L159" s="175" t="s">
        <v>807</v>
      </c>
      <c r="M159" s="166"/>
      <c r="N159" s="166"/>
      <c r="O159" s="166">
        <f t="shared" si="25"/>
        <v>910000</v>
      </c>
      <c r="P159" s="53"/>
      <c r="Q159" s="171"/>
    </row>
    <row r="160" spans="1:17" s="169" customFormat="1" ht="31.5" hidden="1" customHeight="1">
      <c r="A160" s="156"/>
      <c r="B160" s="196" t="s">
        <v>388</v>
      </c>
      <c r="C160" s="158" t="s">
        <v>83</v>
      </c>
      <c r="D160" s="159" t="s">
        <v>642</v>
      </c>
      <c r="E160" s="160">
        <v>1745000</v>
      </c>
      <c r="F160" s="161">
        <v>0</v>
      </c>
      <c r="G160" s="162">
        <v>1745000</v>
      </c>
      <c r="H160" s="162">
        <v>1745000</v>
      </c>
      <c r="I160" s="162">
        <v>0</v>
      </c>
      <c r="J160" s="162">
        <v>1745000</v>
      </c>
      <c r="K160" s="163">
        <f t="shared" si="23"/>
        <v>0</v>
      </c>
      <c r="L160" s="175">
        <f>K160/H160</f>
        <v>0</v>
      </c>
      <c r="M160" s="166"/>
      <c r="N160" s="166"/>
      <c r="O160" s="166">
        <f t="shared" si="25"/>
        <v>1745000</v>
      </c>
      <c r="P160" s="53"/>
      <c r="Q160" s="171"/>
    </row>
    <row r="161" spans="1:17" s="169" customFormat="1" ht="31.5" hidden="1" customHeight="1">
      <c r="A161" s="156"/>
      <c r="B161" s="196" t="s">
        <v>389</v>
      </c>
      <c r="C161" s="170" t="s">
        <v>83</v>
      </c>
      <c r="D161" s="159" t="s">
        <v>643</v>
      </c>
      <c r="E161" s="160">
        <v>14000</v>
      </c>
      <c r="F161" s="161">
        <v>0</v>
      </c>
      <c r="G161" s="162">
        <v>14000</v>
      </c>
      <c r="H161" s="162">
        <v>0</v>
      </c>
      <c r="I161" s="162">
        <v>0</v>
      </c>
      <c r="J161" s="162">
        <v>0</v>
      </c>
      <c r="K161" s="163">
        <f t="shared" si="23"/>
        <v>14000</v>
      </c>
      <c r="L161" s="175" t="s">
        <v>807</v>
      </c>
      <c r="M161" s="166"/>
      <c r="N161" s="166"/>
      <c r="O161" s="166">
        <f t="shared" si="25"/>
        <v>14000</v>
      </c>
      <c r="P161" s="53"/>
      <c r="Q161" s="171"/>
    </row>
    <row r="162" spans="1:17" s="169" customFormat="1" ht="31.5" customHeight="1">
      <c r="A162" s="156"/>
      <c r="B162" s="196" t="s">
        <v>59</v>
      </c>
      <c r="C162" s="170" t="s">
        <v>83</v>
      </c>
      <c r="D162" s="159" t="s">
        <v>644</v>
      </c>
      <c r="E162" s="160">
        <v>2655000</v>
      </c>
      <c r="F162" s="161">
        <v>0</v>
      </c>
      <c r="G162" s="162">
        <v>2655000</v>
      </c>
      <c r="H162" s="162">
        <v>2511000</v>
      </c>
      <c r="I162" s="162">
        <v>0</v>
      </c>
      <c r="J162" s="162">
        <v>2511000</v>
      </c>
      <c r="K162" s="163">
        <f t="shared" si="23"/>
        <v>144000</v>
      </c>
      <c r="L162" s="175">
        <f>K162/H162</f>
        <v>5.7347670250896057E-2</v>
      </c>
      <c r="M162" s="166">
        <v>110000</v>
      </c>
      <c r="N162" s="166"/>
      <c r="O162" s="166">
        <f t="shared" si="25"/>
        <v>2765000</v>
      </c>
      <c r="P162" s="53" t="s">
        <v>851</v>
      </c>
      <c r="Q162" s="171"/>
    </row>
    <row r="163" spans="1:17" s="169" customFormat="1" ht="31.5" customHeight="1">
      <c r="A163" s="156"/>
      <c r="B163" s="196" t="s">
        <v>390</v>
      </c>
      <c r="C163" s="170" t="s">
        <v>83</v>
      </c>
      <c r="D163" s="159" t="s">
        <v>645</v>
      </c>
      <c r="E163" s="160">
        <v>2521250</v>
      </c>
      <c r="F163" s="161">
        <v>0</v>
      </c>
      <c r="G163" s="162">
        <v>2521250</v>
      </c>
      <c r="H163" s="162">
        <v>2521000</v>
      </c>
      <c r="I163" s="162">
        <v>0</v>
      </c>
      <c r="J163" s="162">
        <v>2521000</v>
      </c>
      <c r="K163" s="163">
        <f t="shared" ref="K163:K187" si="26">SUM(E163-H163)</f>
        <v>250</v>
      </c>
      <c r="L163" s="175">
        <f t="shared" ref="L163:L175" si="27">K163/H163</f>
        <v>9.9166997223324078E-5</v>
      </c>
      <c r="M163" s="166">
        <v>516734</v>
      </c>
      <c r="N163" s="166"/>
      <c r="O163" s="166">
        <f t="shared" ref="O163:O190" si="28">E163+M163-N163</f>
        <v>3037984</v>
      </c>
      <c r="P163" s="264" t="s">
        <v>909</v>
      </c>
      <c r="Q163" s="171"/>
    </row>
    <row r="164" spans="1:17" s="169" customFormat="1" ht="31.5" hidden="1" customHeight="1">
      <c r="A164" s="156"/>
      <c r="B164" s="196" t="s">
        <v>60</v>
      </c>
      <c r="C164" s="170" t="s">
        <v>83</v>
      </c>
      <c r="D164" s="159" t="s">
        <v>646</v>
      </c>
      <c r="E164" s="160">
        <v>735000</v>
      </c>
      <c r="F164" s="161">
        <v>0</v>
      </c>
      <c r="G164" s="162">
        <v>735000</v>
      </c>
      <c r="H164" s="162">
        <v>740000</v>
      </c>
      <c r="I164" s="162">
        <v>0</v>
      </c>
      <c r="J164" s="162">
        <v>740000</v>
      </c>
      <c r="K164" s="163">
        <f t="shared" si="26"/>
        <v>-5000</v>
      </c>
      <c r="L164" s="175">
        <f t="shared" si="27"/>
        <v>-6.7567567567567571E-3</v>
      </c>
      <c r="M164" s="166"/>
      <c r="N164" s="166"/>
      <c r="O164" s="166">
        <f t="shared" si="28"/>
        <v>735000</v>
      </c>
      <c r="P164" s="264"/>
      <c r="Q164" s="171"/>
    </row>
    <row r="165" spans="1:17" s="169" customFormat="1" ht="31.5" customHeight="1">
      <c r="A165" s="156"/>
      <c r="B165" s="196" t="s">
        <v>647</v>
      </c>
      <c r="C165" s="170" t="s">
        <v>83</v>
      </c>
      <c r="D165" s="159" t="s">
        <v>648</v>
      </c>
      <c r="E165" s="160">
        <v>1020000</v>
      </c>
      <c r="F165" s="161">
        <v>0</v>
      </c>
      <c r="G165" s="162">
        <v>1020000</v>
      </c>
      <c r="H165" s="162">
        <v>1020000</v>
      </c>
      <c r="I165" s="162">
        <v>0</v>
      </c>
      <c r="J165" s="162">
        <v>1020000</v>
      </c>
      <c r="K165" s="163">
        <f t="shared" si="26"/>
        <v>0</v>
      </c>
      <c r="L165" s="175">
        <f t="shared" si="27"/>
        <v>0</v>
      </c>
      <c r="M165" s="166">
        <v>280000</v>
      </c>
      <c r="N165" s="166"/>
      <c r="O165" s="166">
        <f t="shared" si="28"/>
        <v>1300000</v>
      </c>
      <c r="P165" s="264" t="s">
        <v>910</v>
      </c>
      <c r="Q165" s="171"/>
    </row>
    <row r="166" spans="1:17" s="169" customFormat="1" ht="31.5" hidden="1" customHeight="1">
      <c r="A166" s="156"/>
      <c r="B166" s="196" t="s">
        <v>61</v>
      </c>
      <c r="C166" s="170" t="s">
        <v>83</v>
      </c>
      <c r="D166" s="159" t="s">
        <v>649</v>
      </c>
      <c r="E166" s="160">
        <v>1115000</v>
      </c>
      <c r="F166" s="161">
        <v>0</v>
      </c>
      <c r="G166" s="162">
        <v>1115000</v>
      </c>
      <c r="H166" s="162">
        <v>951000</v>
      </c>
      <c r="I166" s="162">
        <v>0</v>
      </c>
      <c r="J166" s="162">
        <v>951000</v>
      </c>
      <c r="K166" s="163">
        <f t="shared" si="26"/>
        <v>164000</v>
      </c>
      <c r="L166" s="175">
        <f t="shared" si="27"/>
        <v>0.17245005257623555</v>
      </c>
      <c r="M166" s="166"/>
      <c r="N166" s="166"/>
      <c r="O166" s="166">
        <f t="shared" si="28"/>
        <v>1115000</v>
      </c>
      <c r="P166" s="53"/>
      <c r="Q166" s="171"/>
    </row>
    <row r="167" spans="1:17" s="169" customFormat="1" ht="31.5" hidden="1" customHeight="1">
      <c r="A167" s="156"/>
      <c r="B167" s="196" t="s">
        <v>62</v>
      </c>
      <c r="C167" s="170" t="s">
        <v>83</v>
      </c>
      <c r="D167" s="159" t="s">
        <v>650</v>
      </c>
      <c r="E167" s="160">
        <v>1570000</v>
      </c>
      <c r="F167" s="161">
        <v>0</v>
      </c>
      <c r="G167" s="162">
        <v>1570000</v>
      </c>
      <c r="H167" s="162">
        <v>1170000</v>
      </c>
      <c r="I167" s="162">
        <v>0</v>
      </c>
      <c r="J167" s="162">
        <v>1170000</v>
      </c>
      <c r="K167" s="163">
        <f t="shared" si="26"/>
        <v>400000</v>
      </c>
      <c r="L167" s="175">
        <f t="shared" si="27"/>
        <v>0.34188034188034189</v>
      </c>
      <c r="M167" s="166"/>
      <c r="N167" s="166"/>
      <c r="O167" s="166">
        <f t="shared" si="28"/>
        <v>1570000</v>
      </c>
      <c r="P167" s="53"/>
      <c r="Q167" s="171"/>
    </row>
    <row r="168" spans="1:17" s="169" customFormat="1" ht="31.5" hidden="1" customHeight="1">
      <c r="A168" s="156"/>
      <c r="B168" s="196" t="s">
        <v>63</v>
      </c>
      <c r="C168" s="170" t="s">
        <v>83</v>
      </c>
      <c r="D168" s="159" t="s">
        <v>651</v>
      </c>
      <c r="E168" s="160">
        <v>1514000</v>
      </c>
      <c r="F168" s="161">
        <v>0</v>
      </c>
      <c r="G168" s="162">
        <v>1514000</v>
      </c>
      <c r="H168" s="162">
        <v>1514000</v>
      </c>
      <c r="I168" s="162">
        <v>0</v>
      </c>
      <c r="J168" s="162">
        <v>1514000</v>
      </c>
      <c r="K168" s="163">
        <f t="shared" si="26"/>
        <v>0</v>
      </c>
      <c r="L168" s="175">
        <f t="shared" si="27"/>
        <v>0</v>
      </c>
      <c r="M168" s="166"/>
      <c r="N168" s="166"/>
      <c r="O168" s="166">
        <f t="shared" si="28"/>
        <v>1514000</v>
      </c>
      <c r="P168" s="53"/>
      <c r="Q168" s="171"/>
    </row>
    <row r="169" spans="1:17" s="169" customFormat="1" ht="31.5" customHeight="1">
      <c r="A169" s="156"/>
      <c r="B169" s="196" t="s">
        <v>391</v>
      </c>
      <c r="C169" s="170" t="s">
        <v>83</v>
      </c>
      <c r="D169" s="159" t="s">
        <v>652</v>
      </c>
      <c r="E169" s="160">
        <v>725000</v>
      </c>
      <c r="F169" s="161">
        <v>0</v>
      </c>
      <c r="G169" s="162">
        <v>725000</v>
      </c>
      <c r="H169" s="162">
        <v>725000</v>
      </c>
      <c r="I169" s="162">
        <v>0</v>
      </c>
      <c r="J169" s="162">
        <v>725000</v>
      </c>
      <c r="K169" s="163">
        <f t="shared" si="26"/>
        <v>0</v>
      </c>
      <c r="L169" s="175">
        <f t="shared" si="27"/>
        <v>0</v>
      </c>
      <c r="M169" s="166">
        <v>50000</v>
      </c>
      <c r="N169" s="166"/>
      <c r="O169" s="166">
        <f t="shared" si="28"/>
        <v>775000</v>
      </c>
      <c r="P169" s="53" t="s">
        <v>875</v>
      </c>
      <c r="Q169" s="171"/>
    </row>
    <row r="170" spans="1:17" s="169" customFormat="1" ht="31.5" hidden="1" customHeight="1">
      <c r="A170" s="156"/>
      <c r="B170" s="196" t="s">
        <v>653</v>
      </c>
      <c r="C170" s="170" t="s">
        <v>83</v>
      </c>
      <c r="D170" s="159" t="s">
        <v>654</v>
      </c>
      <c r="E170" s="160">
        <v>522000</v>
      </c>
      <c r="F170" s="161">
        <v>0</v>
      </c>
      <c r="G170" s="162">
        <v>522000</v>
      </c>
      <c r="H170" s="162">
        <v>522000</v>
      </c>
      <c r="I170" s="162">
        <v>0</v>
      </c>
      <c r="J170" s="162">
        <v>522000</v>
      </c>
      <c r="K170" s="163">
        <f t="shared" si="26"/>
        <v>0</v>
      </c>
      <c r="L170" s="175">
        <f t="shared" si="27"/>
        <v>0</v>
      </c>
      <c r="M170" s="166"/>
      <c r="N170" s="166"/>
      <c r="O170" s="166">
        <f t="shared" si="28"/>
        <v>522000</v>
      </c>
      <c r="P170" s="53"/>
      <c r="Q170" s="171"/>
    </row>
    <row r="171" spans="1:17" s="169" customFormat="1" ht="31.5" hidden="1" customHeight="1">
      <c r="A171" s="156"/>
      <c r="B171" s="196" t="s">
        <v>656</v>
      </c>
      <c r="C171" s="158" t="s">
        <v>20</v>
      </c>
      <c r="D171" s="159" t="s">
        <v>655</v>
      </c>
      <c r="E171" s="160">
        <v>250000</v>
      </c>
      <c r="F171" s="161">
        <v>19000</v>
      </c>
      <c r="G171" s="162">
        <v>231000</v>
      </c>
      <c r="H171" s="162">
        <v>250000</v>
      </c>
      <c r="I171" s="162">
        <v>19000</v>
      </c>
      <c r="J171" s="162">
        <v>231000</v>
      </c>
      <c r="K171" s="163">
        <f t="shared" si="26"/>
        <v>0</v>
      </c>
      <c r="L171" s="175">
        <f t="shared" si="27"/>
        <v>0</v>
      </c>
      <c r="M171" s="166"/>
      <c r="N171" s="166"/>
      <c r="O171" s="166">
        <f t="shared" si="28"/>
        <v>250000</v>
      </c>
      <c r="P171" s="53"/>
      <c r="Q171" s="171"/>
    </row>
    <row r="172" spans="1:17" s="169" customFormat="1" ht="31.5" hidden="1" customHeight="1">
      <c r="A172" s="156"/>
      <c r="B172" s="196" t="s">
        <v>64</v>
      </c>
      <c r="C172" s="158" t="s">
        <v>20</v>
      </c>
      <c r="D172" s="159" t="s">
        <v>657</v>
      </c>
      <c r="E172" s="160">
        <v>852550</v>
      </c>
      <c r="F172" s="161">
        <v>702100</v>
      </c>
      <c r="G172" s="162">
        <v>150450</v>
      </c>
      <c r="H172" s="162">
        <v>450976</v>
      </c>
      <c r="I172" s="162">
        <v>371392</v>
      </c>
      <c r="J172" s="162">
        <v>79584</v>
      </c>
      <c r="K172" s="163">
        <f t="shared" si="26"/>
        <v>401574</v>
      </c>
      <c r="L172" s="175">
        <f t="shared" si="27"/>
        <v>0.89045536791314839</v>
      </c>
      <c r="M172" s="166"/>
      <c r="N172" s="166"/>
      <c r="O172" s="166">
        <f t="shared" si="28"/>
        <v>852550</v>
      </c>
      <c r="P172" s="53"/>
      <c r="Q172" s="171"/>
    </row>
    <row r="173" spans="1:17" s="169" customFormat="1" ht="31.5" hidden="1" customHeight="1">
      <c r="A173" s="156"/>
      <c r="B173" s="196" t="s">
        <v>65</v>
      </c>
      <c r="C173" s="158" t="s">
        <v>20</v>
      </c>
      <c r="D173" s="159" t="s">
        <v>658</v>
      </c>
      <c r="E173" s="160">
        <v>3001172</v>
      </c>
      <c r="F173" s="161">
        <v>2000781</v>
      </c>
      <c r="G173" s="162">
        <v>1000391</v>
      </c>
      <c r="H173" s="162">
        <v>2850120</v>
      </c>
      <c r="I173" s="162">
        <v>1900080</v>
      </c>
      <c r="J173" s="162">
        <v>950040</v>
      </c>
      <c r="K173" s="163">
        <f t="shared" si="26"/>
        <v>151052</v>
      </c>
      <c r="L173" s="175">
        <f t="shared" si="27"/>
        <v>5.2998470239849549E-2</v>
      </c>
      <c r="M173" s="166"/>
      <c r="N173" s="166"/>
      <c r="O173" s="166">
        <f t="shared" si="28"/>
        <v>3001172</v>
      </c>
      <c r="P173" s="53"/>
      <c r="Q173" s="171"/>
    </row>
    <row r="174" spans="1:17" s="169" customFormat="1" ht="31.5" hidden="1" customHeight="1">
      <c r="A174" s="156"/>
      <c r="B174" s="196" t="s">
        <v>659</v>
      </c>
      <c r="C174" s="158" t="s">
        <v>660</v>
      </c>
      <c r="D174" s="159" t="s">
        <v>663</v>
      </c>
      <c r="E174" s="160">
        <v>22404000</v>
      </c>
      <c r="F174" s="161">
        <v>22404000</v>
      </c>
      <c r="G174" s="162">
        <v>0</v>
      </c>
      <c r="H174" s="162">
        <v>16291000</v>
      </c>
      <c r="I174" s="162">
        <v>16291000</v>
      </c>
      <c r="J174" s="162">
        <v>0</v>
      </c>
      <c r="K174" s="163">
        <f t="shared" si="26"/>
        <v>6113000</v>
      </c>
      <c r="L174" s="175">
        <f t="shared" si="27"/>
        <v>0.37523786139586274</v>
      </c>
      <c r="M174" s="166"/>
      <c r="N174" s="166"/>
      <c r="O174" s="166">
        <f t="shared" si="28"/>
        <v>22404000</v>
      </c>
      <c r="P174" s="53"/>
      <c r="Q174" s="171"/>
    </row>
    <row r="175" spans="1:17" s="169" customFormat="1" ht="31.5" hidden="1" customHeight="1">
      <c r="A175" s="156"/>
      <c r="B175" s="196" t="s">
        <v>66</v>
      </c>
      <c r="C175" s="158" t="s">
        <v>660</v>
      </c>
      <c r="D175" s="159" t="s">
        <v>664</v>
      </c>
      <c r="E175" s="160">
        <v>1661000</v>
      </c>
      <c r="F175" s="161">
        <v>1661000</v>
      </c>
      <c r="G175" s="162">
        <v>0</v>
      </c>
      <c r="H175" s="162">
        <v>1582000</v>
      </c>
      <c r="I175" s="162">
        <v>1582000</v>
      </c>
      <c r="J175" s="162">
        <v>0</v>
      </c>
      <c r="K175" s="163">
        <f t="shared" si="26"/>
        <v>79000</v>
      </c>
      <c r="L175" s="175">
        <f t="shared" si="27"/>
        <v>4.9936788874841972E-2</v>
      </c>
      <c r="M175" s="166"/>
      <c r="N175" s="166"/>
      <c r="O175" s="166">
        <f t="shared" si="28"/>
        <v>1661000</v>
      </c>
      <c r="P175" s="53"/>
      <c r="Q175" s="171"/>
    </row>
    <row r="176" spans="1:17" s="169" customFormat="1" ht="31.5" hidden="1" customHeight="1">
      <c r="A176" s="156"/>
      <c r="B176" s="196" t="s">
        <v>661</v>
      </c>
      <c r="C176" s="158" t="s">
        <v>660</v>
      </c>
      <c r="D176" s="159" t="s">
        <v>665</v>
      </c>
      <c r="E176" s="160">
        <v>210000</v>
      </c>
      <c r="F176" s="161">
        <v>210000</v>
      </c>
      <c r="G176" s="162">
        <v>0</v>
      </c>
      <c r="H176" s="162">
        <v>0</v>
      </c>
      <c r="I176" s="162">
        <v>0</v>
      </c>
      <c r="J176" s="162">
        <v>0</v>
      </c>
      <c r="K176" s="163">
        <f t="shared" si="26"/>
        <v>210000</v>
      </c>
      <c r="L176" s="175" t="s">
        <v>807</v>
      </c>
      <c r="M176" s="166"/>
      <c r="N176" s="166"/>
      <c r="O176" s="166">
        <f t="shared" si="28"/>
        <v>210000</v>
      </c>
      <c r="P176" s="53"/>
      <c r="Q176" s="171"/>
    </row>
    <row r="177" spans="1:17" s="169" customFormat="1" ht="31.5" hidden="1" customHeight="1">
      <c r="A177" s="156"/>
      <c r="B177" s="196" t="s">
        <v>67</v>
      </c>
      <c r="C177" s="158" t="s">
        <v>85</v>
      </c>
      <c r="D177" s="159" t="s">
        <v>666</v>
      </c>
      <c r="E177" s="160">
        <v>120000</v>
      </c>
      <c r="F177" s="161">
        <v>0</v>
      </c>
      <c r="G177" s="162">
        <v>120000</v>
      </c>
      <c r="H177" s="162">
        <v>120000</v>
      </c>
      <c r="I177" s="162">
        <v>0</v>
      </c>
      <c r="J177" s="162">
        <v>120000</v>
      </c>
      <c r="K177" s="163">
        <f t="shared" si="26"/>
        <v>0</v>
      </c>
      <c r="L177" s="175">
        <f t="shared" ref="L177:L183" si="29">K177/H177</f>
        <v>0</v>
      </c>
      <c r="M177" s="166"/>
      <c r="N177" s="166"/>
      <c r="O177" s="166">
        <f t="shared" si="28"/>
        <v>120000</v>
      </c>
      <c r="P177" s="53"/>
      <c r="Q177" s="171"/>
    </row>
    <row r="178" spans="1:17" s="169" customFormat="1" ht="31.5" customHeight="1">
      <c r="A178" s="156"/>
      <c r="B178" s="213" t="s">
        <v>393</v>
      </c>
      <c r="C178" s="158" t="s">
        <v>20</v>
      </c>
      <c r="D178" s="159" t="s">
        <v>667</v>
      </c>
      <c r="E178" s="160">
        <v>34868000</v>
      </c>
      <c r="F178" s="161">
        <v>34868000</v>
      </c>
      <c r="G178" s="162">
        <v>0</v>
      </c>
      <c r="H178" s="162">
        <v>22600000</v>
      </c>
      <c r="I178" s="162">
        <v>22600000</v>
      </c>
      <c r="J178" s="162">
        <v>0</v>
      </c>
      <c r="K178" s="163">
        <f t="shared" si="26"/>
        <v>12268000</v>
      </c>
      <c r="L178" s="175">
        <f t="shared" si="29"/>
        <v>0.54283185840707959</v>
      </c>
      <c r="M178" s="166"/>
      <c r="N178" s="166">
        <v>300000</v>
      </c>
      <c r="O178" s="166">
        <f t="shared" si="28"/>
        <v>34568000</v>
      </c>
      <c r="P178" s="124" t="s">
        <v>854</v>
      </c>
      <c r="Q178" s="171"/>
    </row>
    <row r="179" spans="1:17" s="169" customFormat="1" ht="31.5" hidden="1" customHeight="1">
      <c r="A179" s="156"/>
      <c r="B179" s="196" t="s">
        <v>394</v>
      </c>
      <c r="C179" s="158" t="s">
        <v>20</v>
      </c>
      <c r="D179" s="159" t="s">
        <v>668</v>
      </c>
      <c r="E179" s="160">
        <v>22500000</v>
      </c>
      <c r="F179" s="161">
        <v>22500000</v>
      </c>
      <c r="G179" s="162">
        <v>0</v>
      </c>
      <c r="H179" s="162">
        <v>13300000</v>
      </c>
      <c r="I179" s="162">
        <v>13300000</v>
      </c>
      <c r="J179" s="162">
        <v>0</v>
      </c>
      <c r="K179" s="163">
        <f t="shared" si="26"/>
        <v>9200000</v>
      </c>
      <c r="L179" s="175">
        <f t="shared" si="29"/>
        <v>0.69172932330827064</v>
      </c>
      <c r="M179" s="166"/>
      <c r="N179" s="166"/>
      <c r="O179" s="166">
        <f t="shared" si="28"/>
        <v>22500000</v>
      </c>
      <c r="P179" s="53"/>
      <c r="Q179" s="171"/>
    </row>
    <row r="180" spans="1:17" s="169" customFormat="1" ht="31.5" customHeight="1">
      <c r="A180" s="156"/>
      <c r="B180" s="213" t="s">
        <v>395</v>
      </c>
      <c r="C180" s="158" t="s">
        <v>20</v>
      </c>
      <c r="D180" s="159" t="s">
        <v>669</v>
      </c>
      <c r="E180" s="160">
        <v>3600000</v>
      </c>
      <c r="F180" s="161">
        <v>3600000</v>
      </c>
      <c r="G180" s="162">
        <v>0</v>
      </c>
      <c r="H180" s="162">
        <v>3000000</v>
      </c>
      <c r="I180" s="162">
        <v>3000000</v>
      </c>
      <c r="J180" s="162">
        <v>0</v>
      </c>
      <c r="K180" s="163">
        <f t="shared" si="26"/>
        <v>600000</v>
      </c>
      <c r="L180" s="175">
        <f t="shared" si="29"/>
        <v>0.2</v>
      </c>
      <c r="M180" s="166">
        <v>1000000</v>
      </c>
      <c r="N180" s="166"/>
      <c r="O180" s="166">
        <f t="shared" si="28"/>
        <v>4600000</v>
      </c>
      <c r="P180" s="124" t="s">
        <v>854</v>
      </c>
      <c r="Q180" s="171"/>
    </row>
    <row r="181" spans="1:17" s="169" customFormat="1" ht="31.5" hidden="1" customHeight="1">
      <c r="A181" s="156"/>
      <c r="B181" s="196" t="s">
        <v>68</v>
      </c>
      <c r="C181" s="158" t="s">
        <v>662</v>
      </c>
      <c r="D181" s="159" t="s">
        <v>670</v>
      </c>
      <c r="E181" s="160">
        <v>10080</v>
      </c>
      <c r="F181" s="161">
        <v>0</v>
      </c>
      <c r="G181" s="162">
        <v>10080</v>
      </c>
      <c r="H181" s="162">
        <v>9840</v>
      </c>
      <c r="I181" s="162">
        <v>0</v>
      </c>
      <c r="J181" s="162">
        <v>9840</v>
      </c>
      <c r="K181" s="163">
        <f t="shared" si="26"/>
        <v>240</v>
      </c>
      <c r="L181" s="175">
        <f t="shared" si="29"/>
        <v>2.4390243902439025E-2</v>
      </c>
      <c r="M181" s="166"/>
      <c r="N181" s="166"/>
      <c r="O181" s="166">
        <f t="shared" si="28"/>
        <v>10080</v>
      </c>
      <c r="P181" s="167"/>
      <c r="Q181" s="171"/>
    </row>
    <row r="182" spans="1:17" s="169" customFormat="1" ht="31.5" hidden="1" customHeight="1">
      <c r="A182" s="156"/>
      <c r="B182" s="196" t="s">
        <v>804</v>
      </c>
      <c r="C182" s="158" t="s">
        <v>634</v>
      </c>
      <c r="D182" s="159" t="s">
        <v>671</v>
      </c>
      <c r="E182" s="160">
        <v>5676900</v>
      </c>
      <c r="F182" s="161">
        <v>5676900</v>
      </c>
      <c r="G182" s="162">
        <v>0</v>
      </c>
      <c r="H182" s="162">
        <v>7054000</v>
      </c>
      <c r="I182" s="162">
        <v>7054000</v>
      </c>
      <c r="J182" s="162">
        <v>0</v>
      </c>
      <c r="K182" s="163">
        <f t="shared" si="26"/>
        <v>-1377100</v>
      </c>
      <c r="L182" s="175">
        <f t="shared" si="29"/>
        <v>-0.19522256875531613</v>
      </c>
      <c r="M182" s="166"/>
      <c r="N182" s="166"/>
      <c r="O182" s="166">
        <f t="shared" si="28"/>
        <v>5676900</v>
      </c>
      <c r="P182" s="167"/>
      <c r="Q182" s="171"/>
    </row>
    <row r="183" spans="1:17" s="169" customFormat="1" ht="31.5" hidden="1" customHeight="1">
      <c r="A183" s="156"/>
      <c r="B183" s="196" t="s">
        <v>398</v>
      </c>
      <c r="C183" s="158" t="s">
        <v>634</v>
      </c>
      <c r="D183" s="159" t="s">
        <v>672</v>
      </c>
      <c r="E183" s="160">
        <v>1920000</v>
      </c>
      <c r="F183" s="161">
        <v>1920000</v>
      </c>
      <c r="G183" s="162">
        <v>0</v>
      </c>
      <c r="H183" s="162">
        <v>1980000</v>
      </c>
      <c r="I183" s="162">
        <v>1980000</v>
      </c>
      <c r="J183" s="162">
        <v>0</v>
      </c>
      <c r="K183" s="163">
        <f t="shared" si="26"/>
        <v>-60000</v>
      </c>
      <c r="L183" s="175">
        <f t="shared" si="29"/>
        <v>-3.0303030303030304E-2</v>
      </c>
      <c r="M183" s="166"/>
      <c r="N183" s="166"/>
      <c r="O183" s="166">
        <f t="shared" si="28"/>
        <v>1920000</v>
      </c>
      <c r="P183" s="167"/>
      <c r="Q183" s="171"/>
    </row>
    <row r="184" spans="1:17" s="169" customFormat="1" ht="31.5" hidden="1" customHeight="1">
      <c r="A184" s="156"/>
      <c r="B184" s="196" t="s">
        <v>399</v>
      </c>
      <c r="C184" s="158" t="s">
        <v>662</v>
      </c>
      <c r="D184" s="159" t="s">
        <v>673</v>
      </c>
      <c r="E184" s="160">
        <v>300000</v>
      </c>
      <c r="F184" s="161">
        <v>0</v>
      </c>
      <c r="G184" s="162">
        <v>300000</v>
      </c>
      <c r="H184" s="162">
        <v>0</v>
      </c>
      <c r="I184" s="162">
        <v>0</v>
      </c>
      <c r="J184" s="162">
        <v>0</v>
      </c>
      <c r="K184" s="163">
        <f t="shared" si="26"/>
        <v>300000</v>
      </c>
      <c r="L184" s="175" t="s">
        <v>807</v>
      </c>
      <c r="M184" s="166"/>
      <c r="N184" s="166"/>
      <c r="O184" s="166">
        <f t="shared" si="28"/>
        <v>300000</v>
      </c>
      <c r="P184" s="167"/>
      <c r="Q184" s="171"/>
    </row>
    <row r="185" spans="1:17" s="169" customFormat="1" ht="31.5" hidden="1" customHeight="1">
      <c r="A185" s="156"/>
      <c r="B185" s="196" t="s">
        <v>400</v>
      </c>
      <c r="C185" s="158" t="s">
        <v>662</v>
      </c>
      <c r="D185" s="159" t="s">
        <v>674</v>
      </c>
      <c r="E185" s="160">
        <v>75000</v>
      </c>
      <c r="F185" s="161">
        <v>0</v>
      </c>
      <c r="G185" s="162">
        <v>75000</v>
      </c>
      <c r="H185" s="162">
        <v>0</v>
      </c>
      <c r="I185" s="162">
        <v>0</v>
      </c>
      <c r="J185" s="162">
        <v>0</v>
      </c>
      <c r="K185" s="163">
        <f t="shared" si="26"/>
        <v>75000</v>
      </c>
      <c r="L185" s="175" t="s">
        <v>807</v>
      </c>
      <c r="M185" s="166"/>
      <c r="N185" s="166"/>
      <c r="O185" s="166">
        <f t="shared" si="28"/>
        <v>75000</v>
      </c>
      <c r="P185" s="167"/>
      <c r="Q185" s="171"/>
    </row>
    <row r="186" spans="1:17" s="169" customFormat="1" ht="31.5" hidden="1" customHeight="1">
      <c r="A186" s="156"/>
      <c r="B186" s="196" t="s">
        <v>805</v>
      </c>
      <c r="C186" s="158" t="s">
        <v>662</v>
      </c>
      <c r="D186" s="159" t="s">
        <v>675</v>
      </c>
      <c r="E186" s="160">
        <v>475000</v>
      </c>
      <c r="F186" s="161">
        <v>0</v>
      </c>
      <c r="G186" s="162">
        <v>475000</v>
      </c>
      <c r="H186" s="162">
        <v>950000</v>
      </c>
      <c r="I186" s="162">
        <v>0</v>
      </c>
      <c r="J186" s="162">
        <v>950000</v>
      </c>
      <c r="K186" s="163">
        <f t="shared" si="26"/>
        <v>-475000</v>
      </c>
      <c r="L186" s="175">
        <f>K186/H186</f>
        <v>-0.5</v>
      </c>
      <c r="M186" s="166"/>
      <c r="N186" s="166"/>
      <c r="O186" s="166">
        <f t="shared" si="28"/>
        <v>475000</v>
      </c>
      <c r="P186" s="167"/>
      <c r="Q186" s="171"/>
    </row>
    <row r="187" spans="1:17" s="169" customFormat="1" ht="31.5" hidden="1" customHeight="1">
      <c r="A187" s="156"/>
      <c r="B187" s="196" t="s">
        <v>806</v>
      </c>
      <c r="C187" s="158" t="s">
        <v>660</v>
      </c>
      <c r="D187" s="159" t="s">
        <v>676</v>
      </c>
      <c r="E187" s="160">
        <v>150000</v>
      </c>
      <c r="F187" s="161">
        <v>45000</v>
      </c>
      <c r="G187" s="162">
        <v>105000</v>
      </c>
      <c r="H187" s="162">
        <v>200000</v>
      </c>
      <c r="I187" s="162">
        <v>60000</v>
      </c>
      <c r="J187" s="162">
        <v>140000</v>
      </c>
      <c r="K187" s="163">
        <f t="shared" si="26"/>
        <v>-50000</v>
      </c>
      <c r="L187" s="175">
        <f>K187/H187</f>
        <v>-0.25</v>
      </c>
      <c r="M187" s="166"/>
      <c r="N187" s="166"/>
      <c r="O187" s="166">
        <f t="shared" si="28"/>
        <v>150000</v>
      </c>
      <c r="P187" s="167"/>
      <c r="Q187" s="171"/>
    </row>
    <row r="188" spans="1:17" s="169" customFormat="1" ht="31.5" customHeight="1">
      <c r="A188" s="178"/>
      <c r="B188" s="257" t="s">
        <v>895</v>
      </c>
      <c r="C188" s="256" t="s">
        <v>85</v>
      </c>
      <c r="D188" s="179"/>
      <c r="E188" s="160"/>
      <c r="F188" s="180"/>
      <c r="G188" s="181"/>
      <c r="H188" s="181"/>
      <c r="I188" s="181"/>
      <c r="J188" s="181"/>
      <c r="K188" s="183"/>
      <c r="L188" s="214"/>
      <c r="M188" s="188">
        <v>290000</v>
      </c>
      <c r="N188" s="188"/>
      <c r="O188" s="166">
        <f t="shared" si="28"/>
        <v>290000</v>
      </c>
      <c r="P188" s="265" t="s">
        <v>898</v>
      </c>
      <c r="Q188" s="171"/>
    </row>
    <row r="189" spans="1:17" s="169" customFormat="1" ht="31.5" customHeight="1">
      <c r="A189" s="178"/>
      <c r="B189" s="257" t="s">
        <v>896</v>
      </c>
      <c r="C189" s="256" t="s">
        <v>85</v>
      </c>
      <c r="D189" s="179"/>
      <c r="E189" s="160"/>
      <c r="F189" s="180"/>
      <c r="G189" s="181"/>
      <c r="H189" s="181"/>
      <c r="I189" s="181"/>
      <c r="J189" s="181"/>
      <c r="K189" s="183"/>
      <c r="L189" s="214"/>
      <c r="M189" s="188">
        <v>149000</v>
      </c>
      <c r="N189" s="188"/>
      <c r="O189" s="166">
        <f t="shared" si="28"/>
        <v>149000</v>
      </c>
      <c r="P189" s="264" t="s">
        <v>850</v>
      </c>
      <c r="Q189" s="171"/>
    </row>
    <row r="190" spans="1:17" s="169" customFormat="1" ht="31.5" customHeight="1">
      <c r="A190" s="178"/>
      <c r="B190" s="257" t="s">
        <v>897</v>
      </c>
      <c r="C190" s="256" t="s">
        <v>85</v>
      </c>
      <c r="D190" s="251"/>
      <c r="E190" s="252"/>
      <c r="F190" s="253"/>
      <c r="G190" s="182"/>
      <c r="H190" s="182"/>
      <c r="I190" s="182"/>
      <c r="J190" s="182"/>
      <c r="K190" s="183"/>
      <c r="L190" s="214"/>
      <c r="M190" s="188">
        <v>1000</v>
      </c>
      <c r="N190" s="188"/>
      <c r="O190" s="166">
        <f t="shared" si="28"/>
        <v>1000</v>
      </c>
      <c r="P190" s="264" t="s">
        <v>850</v>
      </c>
      <c r="Q190" s="171"/>
    </row>
    <row r="191" spans="1:17" s="169" customFormat="1" ht="31.5" hidden="1" customHeight="1">
      <c r="A191" s="156"/>
      <c r="B191" s="267" t="s">
        <v>678</v>
      </c>
      <c r="C191" s="256" t="s">
        <v>85</v>
      </c>
      <c r="D191" s="159" t="s">
        <v>677</v>
      </c>
      <c r="E191" s="160">
        <v>3872000</v>
      </c>
      <c r="F191" s="161">
        <v>0</v>
      </c>
      <c r="G191" s="162">
        <v>3872000</v>
      </c>
      <c r="H191" s="162">
        <v>0</v>
      </c>
      <c r="I191" s="162">
        <v>0</v>
      </c>
      <c r="J191" s="162">
        <v>0</v>
      </c>
      <c r="K191" s="163">
        <f t="shared" ref="K191:K196" si="30">SUM(E191-H191)</f>
        <v>3872000</v>
      </c>
      <c r="L191" s="175" t="s">
        <v>807</v>
      </c>
      <c r="M191" s="166"/>
      <c r="N191" s="166"/>
      <c r="O191" s="166">
        <f t="shared" ref="O191:O196" si="31">E191+M191-N191</f>
        <v>3872000</v>
      </c>
      <c r="P191" s="269"/>
      <c r="Q191" s="171"/>
    </row>
    <row r="192" spans="1:17" s="169" customFormat="1" ht="31.5" hidden="1" customHeight="1">
      <c r="A192" s="156"/>
      <c r="B192" s="268" t="s">
        <v>69</v>
      </c>
      <c r="C192" s="256"/>
      <c r="D192" s="159" t="s">
        <v>811</v>
      </c>
      <c r="E192" s="160">
        <v>70410</v>
      </c>
      <c r="F192" s="161">
        <v>0</v>
      </c>
      <c r="G192" s="162">
        <v>70410</v>
      </c>
      <c r="H192" s="162">
        <v>58065</v>
      </c>
      <c r="I192" s="162">
        <v>0</v>
      </c>
      <c r="J192" s="162">
        <v>58065</v>
      </c>
      <c r="K192" s="163">
        <f t="shared" si="30"/>
        <v>12345</v>
      </c>
      <c r="L192" s="175">
        <f>K192/H192</f>
        <v>0.21260656161198657</v>
      </c>
      <c r="M192" s="166"/>
      <c r="N192" s="166"/>
      <c r="O192" s="166">
        <f t="shared" si="31"/>
        <v>70410</v>
      </c>
      <c r="P192" s="269"/>
      <c r="Q192" s="171"/>
    </row>
    <row r="193" spans="1:17" s="169" customFormat="1" ht="31.5" hidden="1" customHeight="1">
      <c r="A193" s="156"/>
      <c r="B193" s="268" t="s">
        <v>396</v>
      </c>
      <c r="C193" s="256"/>
      <c r="D193" s="159"/>
      <c r="E193" s="160">
        <v>0</v>
      </c>
      <c r="F193" s="161">
        <v>0</v>
      </c>
      <c r="G193" s="162">
        <v>0</v>
      </c>
      <c r="H193" s="162">
        <v>92000</v>
      </c>
      <c r="I193" s="162">
        <v>46000</v>
      </c>
      <c r="J193" s="162">
        <v>46000</v>
      </c>
      <c r="K193" s="163">
        <f t="shared" si="30"/>
        <v>-92000</v>
      </c>
      <c r="L193" s="175">
        <f t="shared" ref="L193:L211" si="32">K193/H193</f>
        <v>-1</v>
      </c>
      <c r="M193" s="166"/>
      <c r="N193" s="166"/>
      <c r="O193" s="166">
        <f t="shared" si="31"/>
        <v>0</v>
      </c>
      <c r="P193" s="269"/>
      <c r="Q193" s="171"/>
    </row>
    <row r="194" spans="1:17" s="169" customFormat="1" ht="31.5" hidden="1" customHeight="1">
      <c r="A194" s="156"/>
      <c r="B194" s="268" t="s">
        <v>397</v>
      </c>
      <c r="C194" s="256"/>
      <c r="D194" s="159"/>
      <c r="E194" s="160">
        <v>0</v>
      </c>
      <c r="F194" s="161">
        <v>0</v>
      </c>
      <c r="G194" s="162">
        <v>0</v>
      </c>
      <c r="H194" s="162">
        <v>1000000</v>
      </c>
      <c r="I194" s="162">
        <v>1000000</v>
      </c>
      <c r="J194" s="162">
        <v>0</v>
      </c>
      <c r="K194" s="163">
        <f t="shared" si="30"/>
        <v>-1000000</v>
      </c>
      <c r="L194" s="175">
        <f t="shared" si="32"/>
        <v>-1</v>
      </c>
      <c r="M194" s="166"/>
      <c r="N194" s="166"/>
      <c r="O194" s="166">
        <f t="shared" si="31"/>
        <v>0</v>
      </c>
      <c r="P194" s="269"/>
      <c r="Q194" s="171"/>
    </row>
    <row r="195" spans="1:17" s="169" customFormat="1" ht="31.5" hidden="1" customHeight="1">
      <c r="A195" s="156"/>
      <c r="B195" s="268" t="s">
        <v>392</v>
      </c>
      <c r="C195" s="256" t="s">
        <v>85</v>
      </c>
      <c r="D195" s="159"/>
      <c r="E195" s="160">
        <v>0</v>
      </c>
      <c r="F195" s="161">
        <v>0</v>
      </c>
      <c r="G195" s="162">
        <v>0</v>
      </c>
      <c r="H195" s="162">
        <v>4000000</v>
      </c>
      <c r="I195" s="162">
        <v>4000000</v>
      </c>
      <c r="J195" s="162">
        <v>0</v>
      </c>
      <c r="K195" s="163">
        <f t="shared" si="30"/>
        <v>-4000000</v>
      </c>
      <c r="L195" s="175">
        <f t="shared" si="32"/>
        <v>-1</v>
      </c>
      <c r="M195" s="166"/>
      <c r="N195" s="166"/>
      <c r="O195" s="166">
        <f t="shared" si="31"/>
        <v>0</v>
      </c>
      <c r="P195" s="269"/>
      <c r="Q195" s="171"/>
    </row>
    <row r="196" spans="1:17" s="169" customFormat="1" ht="31.5" hidden="1" customHeight="1">
      <c r="A196" s="156"/>
      <c r="B196" s="257" t="s">
        <v>897</v>
      </c>
      <c r="C196" s="256" t="s">
        <v>85</v>
      </c>
      <c r="D196" s="159"/>
      <c r="E196" s="160">
        <v>0</v>
      </c>
      <c r="F196" s="161">
        <v>0</v>
      </c>
      <c r="G196" s="162">
        <v>0</v>
      </c>
      <c r="H196" s="162">
        <v>1362000</v>
      </c>
      <c r="I196" s="162">
        <v>1362000</v>
      </c>
      <c r="J196" s="162"/>
      <c r="K196" s="163">
        <f t="shared" si="30"/>
        <v>-1362000</v>
      </c>
      <c r="L196" s="175">
        <f t="shared" si="32"/>
        <v>-1</v>
      </c>
      <c r="M196" s="166"/>
      <c r="N196" s="166"/>
      <c r="O196" s="166">
        <f t="shared" si="31"/>
        <v>0</v>
      </c>
      <c r="P196" s="264" t="s">
        <v>850</v>
      </c>
      <c r="Q196" s="171"/>
    </row>
    <row r="197" spans="1:17" s="146" customFormat="1" ht="31.5" customHeight="1">
      <c r="A197" s="137"/>
      <c r="B197" s="200" t="s">
        <v>841</v>
      </c>
      <c r="C197" s="200"/>
      <c r="D197" s="201"/>
      <c r="E197" s="202">
        <v>60817234</v>
      </c>
      <c r="F197" s="203">
        <v>38398019</v>
      </c>
      <c r="G197" s="204">
        <v>22419215</v>
      </c>
      <c r="H197" s="204">
        <v>65868980</v>
      </c>
      <c r="I197" s="205">
        <v>40416012</v>
      </c>
      <c r="J197" s="205">
        <v>25452968</v>
      </c>
      <c r="K197" s="215">
        <v>-5051746</v>
      </c>
      <c r="L197" s="211">
        <v>-7.6693854983028428E-2</v>
      </c>
      <c r="M197" s="195">
        <f>SUM(M204:M249)</f>
        <v>2081000</v>
      </c>
      <c r="N197" s="195">
        <f>SUM(N204:N249)</f>
        <v>0</v>
      </c>
      <c r="O197" s="195">
        <f>E197+M197-N197</f>
        <v>62898234</v>
      </c>
      <c r="P197" s="155"/>
      <c r="Q197" s="212"/>
    </row>
    <row r="198" spans="1:17" s="169" customFormat="1" ht="31.5" hidden="1" customHeight="1">
      <c r="A198" s="156">
        <v>1</v>
      </c>
      <c r="B198" s="196" t="s">
        <v>401</v>
      </c>
      <c r="C198" s="208" t="s">
        <v>20</v>
      </c>
      <c r="D198" s="159" t="s">
        <v>173</v>
      </c>
      <c r="E198" s="160">
        <v>2400000</v>
      </c>
      <c r="F198" s="161">
        <v>1200000</v>
      </c>
      <c r="G198" s="162">
        <v>1200000</v>
      </c>
      <c r="H198" s="162">
        <v>2229668</v>
      </c>
      <c r="I198" s="162">
        <v>1114834</v>
      </c>
      <c r="J198" s="162">
        <v>1114834</v>
      </c>
      <c r="K198" s="163">
        <f t="shared" ref="K198:K245" si="33">SUM(E198-H198)</f>
        <v>170332</v>
      </c>
      <c r="L198" s="175">
        <f t="shared" si="32"/>
        <v>7.6393436152826344E-2</v>
      </c>
      <c r="M198" s="166"/>
      <c r="N198" s="166"/>
      <c r="O198" s="166">
        <f t="shared" ref="O198:O229" si="34">E198+M198-N198</f>
        <v>2400000</v>
      </c>
      <c r="P198" s="167"/>
      <c r="Q198" s="171"/>
    </row>
    <row r="199" spans="1:17" s="169" customFormat="1" ht="31.5" hidden="1" customHeight="1">
      <c r="A199" s="156">
        <v>2</v>
      </c>
      <c r="B199" s="196" t="s">
        <v>402</v>
      </c>
      <c r="C199" s="208" t="s">
        <v>20</v>
      </c>
      <c r="D199" s="159" t="s">
        <v>178</v>
      </c>
      <c r="E199" s="160">
        <v>2644051</v>
      </c>
      <c r="F199" s="161">
        <v>2194881</v>
      </c>
      <c r="G199" s="162">
        <v>449170</v>
      </c>
      <c r="H199" s="162">
        <v>2073200</v>
      </c>
      <c r="I199" s="162">
        <v>1676000</v>
      </c>
      <c r="J199" s="162">
        <v>397200</v>
      </c>
      <c r="K199" s="163">
        <f t="shared" si="33"/>
        <v>570851</v>
      </c>
      <c r="L199" s="175">
        <f t="shared" si="32"/>
        <v>0.27534777156087209</v>
      </c>
      <c r="M199" s="166"/>
      <c r="N199" s="166"/>
      <c r="O199" s="166">
        <f t="shared" si="34"/>
        <v>2644051</v>
      </c>
      <c r="P199" s="167"/>
      <c r="Q199" s="171"/>
    </row>
    <row r="200" spans="1:17" s="169" customFormat="1" ht="31.5" hidden="1" customHeight="1">
      <c r="A200" s="156">
        <v>3</v>
      </c>
      <c r="B200" s="196" t="s">
        <v>403</v>
      </c>
      <c r="C200" s="208" t="s">
        <v>20</v>
      </c>
      <c r="D200" s="159" t="s">
        <v>179</v>
      </c>
      <c r="E200" s="160">
        <v>279881</v>
      </c>
      <c r="F200" s="161">
        <v>247996</v>
      </c>
      <c r="G200" s="162">
        <v>31885</v>
      </c>
      <c r="H200" s="162">
        <v>233840</v>
      </c>
      <c r="I200" s="162">
        <v>207200</v>
      </c>
      <c r="J200" s="162">
        <v>26640</v>
      </c>
      <c r="K200" s="163">
        <f t="shared" si="33"/>
        <v>46041</v>
      </c>
      <c r="L200" s="175">
        <f t="shared" si="32"/>
        <v>0.19689103660622648</v>
      </c>
      <c r="M200" s="166"/>
      <c r="N200" s="166"/>
      <c r="O200" s="166">
        <f t="shared" si="34"/>
        <v>279881</v>
      </c>
      <c r="P200" s="167"/>
      <c r="Q200" s="171"/>
    </row>
    <row r="201" spans="1:17" s="169" customFormat="1" ht="31.5" hidden="1" customHeight="1">
      <c r="A201" s="156">
        <v>4</v>
      </c>
      <c r="B201" s="196" t="s">
        <v>404</v>
      </c>
      <c r="C201" s="208" t="s">
        <v>20</v>
      </c>
      <c r="D201" s="159" t="s">
        <v>679</v>
      </c>
      <c r="E201" s="160">
        <v>554915</v>
      </c>
      <c r="F201" s="161">
        <v>426858</v>
      </c>
      <c r="G201" s="162">
        <v>128057</v>
      </c>
      <c r="H201" s="162">
        <v>554915</v>
      </c>
      <c r="I201" s="162">
        <v>426858</v>
      </c>
      <c r="J201" s="162">
        <v>128057</v>
      </c>
      <c r="K201" s="163">
        <f t="shared" si="33"/>
        <v>0</v>
      </c>
      <c r="L201" s="175">
        <f t="shared" si="32"/>
        <v>0</v>
      </c>
      <c r="M201" s="166"/>
      <c r="N201" s="166"/>
      <c r="O201" s="166">
        <f t="shared" si="34"/>
        <v>554915</v>
      </c>
      <c r="P201" s="167"/>
      <c r="Q201" s="171"/>
    </row>
    <row r="202" spans="1:17" s="169" customFormat="1" ht="31.5" hidden="1" customHeight="1">
      <c r="A202" s="156">
        <v>5</v>
      </c>
      <c r="B202" s="196" t="s">
        <v>405</v>
      </c>
      <c r="C202" s="208" t="s">
        <v>85</v>
      </c>
      <c r="D202" s="159" t="s">
        <v>680</v>
      </c>
      <c r="E202" s="160">
        <v>5200</v>
      </c>
      <c r="F202" s="161">
        <v>0</v>
      </c>
      <c r="G202" s="162">
        <v>5200</v>
      </c>
      <c r="H202" s="162">
        <v>4400</v>
      </c>
      <c r="I202" s="162">
        <v>0</v>
      </c>
      <c r="J202" s="162">
        <v>4400</v>
      </c>
      <c r="K202" s="163">
        <f t="shared" si="33"/>
        <v>800</v>
      </c>
      <c r="L202" s="175">
        <f t="shared" si="32"/>
        <v>0.18181818181818182</v>
      </c>
      <c r="M202" s="166"/>
      <c r="N202" s="166"/>
      <c r="O202" s="166">
        <f t="shared" si="34"/>
        <v>5200</v>
      </c>
      <c r="P202" s="167"/>
      <c r="Q202" s="171"/>
    </row>
    <row r="203" spans="1:17" s="169" customFormat="1" ht="31.5" hidden="1" customHeight="1">
      <c r="A203" s="156">
        <v>6</v>
      </c>
      <c r="B203" s="196" t="s">
        <v>406</v>
      </c>
      <c r="C203" s="208" t="s">
        <v>85</v>
      </c>
      <c r="D203" s="159" t="s">
        <v>681</v>
      </c>
      <c r="E203" s="160">
        <v>206000</v>
      </c>
      <c r="F203" s="161">
        <v>0</v>
      </c>
      <c r="G203" s="162">
        <v>206000</v>
      </c>
      <c r="H203" s="162">
        <v>182000</v>
      </c>
      <c r="I203" s="162">
        <v>0</v>
      </c>
      <c r="J203" s="162">
        <v>182000</v>
      </c>
      <c r="K203" s="163">
        <f t="shared" si="33"/>
        <v>24000</v>
      </c>
      <c r="L203" s="175">
        <f t="shared" si="32"/>
        <v>0.13186813186813187</v>
      </c>
      <c r="M203" s="166"/>
      <c r="N203" s="166"/>
      <c r="O203" s="166">
        <f t="shared" si="34"/>
        <v>206000</v>
      </c>
      <c r="P203" s="167"/>
      <c r="Q203" s="171"/>
    </row>
    <row r="204" spans="1:17" s="169" customFormat="1" ht="31.5" customHeight="1">
      <c r="A204" s="156"/>
      <c r="B204" s="196" t="s">
        <v>407</v>
      </c>
      <c r="C204" s="208" t="s">
        <v>85</v>
      </c>
      <c r="D204" s="159" t="s">
        <v>682</v>
      </c>
      <c r="E204" s="160">
        <v>168000</v>
      </c>
      <c r="F204" s="161">
        <v>0</v>
      </c>
      <c r="G204" s="162">
        <v>168000</v>
      </c>
      <c r="H204" s="162">
        <v>168000</v>
      </c>
      <c r="I204" s="162">
        <v>0</v>
      </c>
      <c r="J204" s="162">
        <v>168000</v>
      </c>
      <c r="K204" s="163">
        <f t="shared" si="33"/>
        <v>0</v>
      </c>
      <c r="L204" s="175">
        <f t="shared" si="32"/>
        <v>0</v>
      </c>
      <c r="M204" s="166">
        <v>271000</v>
      </c>
      <c r="N204" s="166"/>
      <c r="O204" s="166">
        <f t="shared" si="34"/>
        <v>439000</v>
      </c>
      <c r="P204" s="53" t="s">
        <v>878</v>
      </c>
      <c r="Q204" s="171"/>
    </row>
    <row r="205" spans="1:17" s="169" customFormat="1" ht="31.5" hidden="1" customHeight="1">
      <c r="A205" s="156"/>
      <c r="B205" s="196" t="s">
        <v>408</v>
      </c>
      <c r="C205" s="208" t="s">
        <v>85</v>
      </c>
      <c r="D205" s="159" t="s">
        <v>683</v>
      </c>
      <c r="E205" s="160">
        <v>127260</v>
      </c>
      <c r="F205" s="161">
        <v>0</v>
      </c>
      <c r="G205" s="162">
        <v>127260</v>
      </c>
      <c r="H205" s="162">
        <v>123900</v>
      </c>
      <c r="I205" s="162">
        <v>0</v>
      </c>
      <c r="J205" s="162">
        <v>123900</v>
      </c>
      <c r="K205" s="163">
        <f t="shared" si="33"/>
        <v>3360</v>
      </c>
      <c r="L205" s="175">
        <f t="shared" si="32"/>
        <v>2.7118644067796609E-2</v>
      </c>
      <c r="M205" s="166"/>
      <c r="N205" s="166"/>
      <c r="O205" s="166">
        <f t="shared" si="34"/>
        <v>127260</v>
      </c>
      <c r="P205" s="53"/>
      <c r="Q205" s="171"/>
    </row>
    <row r="206" spans="1:17" s="169" customFormat="1" ht="31.5" hidden="1" customHeight="1">
      <c r="A206" s="156"/>
      <c r="B206" s="196" t="s">
        <v>409</v>
      </c>
      <c r="C206" s="208" t="s">
        <v>85</v>
      </c>
      <c r="D206" s="159" t="s">
        <v>684</v>
      </c>
      <c r="E206" s="160">
        <v>23280</v>
      </c>
      <c r="F206" s="161">
        <v>0</v>
      </c>
      <c r="G206" s="162">
        <v>23280</v>
      </c>
      <c r="H206" s="162">
        <v>24150</v>
      </c>
      <c r="I206" s="162">
        <v>0</v>
      </c>
      <c r="J206" s="162">
        <v>24150</v>
      </c>
      <c r="K206" s="163">
        <f t="shared" si="33"/>
        <v>-870</v>
      </c>
      <c r="L206" s="175">
        <f t="shared" si="32"/>
        <v>-3.6024844720496892E-2</v>
      </c>
      <c r="M206" s="166"/>
      <c r="N206" s="166"/>
      <c r="O206" s="166">
        <f t="shared" si="34"/>
        <v>23280</v>
      </c>
      <c r="P206" s="53"/>
      <c r="Q206" s="171"/>
    </row>
    <row r="207" spans="1:17" s="169" customFormat="1" ht="31.5" hidden="1" customHeight="1">
      <c r="A207" s="156"/>
      <c r="B207" s="196" t="s">
        <v>410</v>
      </c>
      <c r="C207" s="208" t="s">
        <v>85</v>
      </c>
      <c r="D207" s="159" t="s">
        <v>685</v>
      </c>
      <c r="E207" s="160">
        <v>150000</v>
      </c>
      <c r="F207" s="161">
        <v>0</v>
      </c>
      <c r="G207" s="162">
        <v>150000</v>
      </c>
      <c r="H207" s="162">
        <v>150000</v>
      </c>
      <c r="I207" s="162">
        <v>0</v>
      </c>
      <c r="J207" s="162">
        <v>150000</v>
      </c>
      <c r="K207" s="163">
        <f t="shared" si="33"/>
        <v>0</v>
      </c>
      <c r="L207" s="175">
        <f t="shared" si="32"/>
        <v>0</v>
      </c>
      <c r="M207" s="166"/>
      <c r="N207" s="166"/>
      <c r="O207" s="166">
        <f t="shared" si="34"/>
        <v>150000</v>
      </c>
      <c r="P207" s="53"/>
      <c r="Q207" s="171"/>
    </row>
    <row r="208" spans="1:17" s="169" customFormat="1" ht="31.5" hidden="1" customHeight="1">
      <c r="A208" s="156"/>
      <c r="B208" s="196" t="s">
        <v>126</v>
      </c>
      <c r="C208" s="208" t="s">
        <v>85</v>
      </c>
      <c r="D208" s="159" t="s">
        <v>686</v>
      </c>
      <c r="E208" s="160">
        <v>150000</v>
      </c>
      <c r="F208" s="161">
        <v>0</v>
      </c>
      <c r="G208" s="162">
        <v>150000</v>
      </c>
      <c r="H208" s="162">
        <v>150000</v>
      </c>
      <c r="I208" s="162">
        <v>0</v>
      </c>
      <c r="J208" s="162">
        <v>150000</v>
      </c>
      <c r="K208" s="163">
        <f t="shared" si="33"/>
        <v>0</v>
      </c>
      <c r="L208" s="175">
        <f t="shared" si="32"/>
        <v>0</v>
      </c>
      <c r="M208" s="166"/>
      <c r="N208" s="166"/>
      <c r="O208" s="166">
        <f t="shared" si="34"/>
        <v>150000</v>
      </c>
      <c r="P208" s="53"/>
      <c r="Q208" s="171"/>
    </row>
    <row r="209" spans="1:17" s="169" customFormat="1" ht="31.5" hidden="1" customHeight="1">
      <c r="A209" s="156"/>
      <c r="B209" s="196" t="s">
        <v>411</v>
      </c>
      <c r="C209" s="208" t="s">
        <v>85</v>
      </c>
      <c r="D209" s="159" t="s">
        <v>687</v>
      </c>
      <c r="E209" s="160">
        <v>330000</v>
      </c>
      <c r="F209" s="161">
        <v>0</v>
      </c>
      <c r="G209" s="162">
        <v>330000</v>
      </c>
      <c r="H209" s="162">
        <v>725000</v>
      </c>
      <c r="I209" s="162">
        <v>0</v>
      </c>
      <c r="J209" s="162">
        <v>725000</v>
      </c>
      <c r="K209" s="163">
        <f t="shared" si="33"/>
        <v>-395000</v>
      </c>
      <c r="L209" s="175">
        <f t="shared" si="32"/>
        <v>-0.54482758620689653</v>
      </c>
      <c r="M209" s="166"/>
      <c r="N209" s="166"/>
      <c r="O209" s="166">
        <f t="shared" si="34"/>
        <v>330000</v>
      </c>
      <c r="P209" s="53"/>
      <c r="Q209" s="171"/>
    </row>
    <row r="210" spans="1:17" s="169" customFormat="1" ht="31.5" hidden="1" customHeight="1">
      <c r="A210" s="156"/>
      <c r="B210" s="196" t="s">
        <v>412</v>
      </c>
      <c r="C210" s="208" t="s">
        <v>85</v>
      </c>
      <c r="D210" s="159" t="s">
        <v>688</v>
      </c>
      <c r="E210" s="160">
        <v>170000</v>
      </c>
      <c r="F210" s="161">
        <v>0</v>
      </c>
      <c r="G210" s="162">
        <v>170000</v>
      </c>
      <c r="H210" s="162">
        <v>170000</v>
      </c>
      <c r="I210" s="162">
        <v>0</v>
      </c>
      <c r="J210" s="162">
        <v>170000</v>
      </c>
      <c r="K210" s="163">
        <f t="shared" si="33"/>
        <v>0</v>
      </c>
      <c r="L210" s="175">
        <f t="shared" si="32"/>
        <v>0</v>
      </c>
      <c r="M210" s="166"/>
      <c r="N210" s="166"/>
      <c r="O210" s="166">
        <f t="shared" si="34"/>
        <v>170000</v>
      </c>
      <c r="P210" s="53"/>
      <c r="Q210" s="171"/>
    </row>
    <row r="211" spans="1:17" s="169" customFormat="1" ht="31.5" hidden="1" customHeight="1">
      <c r="A211" s="156"/>
      <c r="B211" s="196" t="s">
        <v>413</v>
      </c>
      <c r="C211" s="208" t="s">
        <v>85</v>
      </c>
      <c r="D211" s="159" t="s">
        <v>689</v>
      </c>
      <c r="E211" s="160">
        <v>280000</v>
      </c>
      <c r="F211" s="161">
        <v>0</v>
      </c>
      <c r="G211" s="162">
        <v>280000</v>
      </c>
      <c r="H211" s="162">
        <v>280000</v>
      </c>
      <c r="I211" s="162">
        <v>0</v>
      </c>
      <c r="J211" s="162">
        <v>280000</v>
      </c>
      <c r="K211" s="163">
        <f t="shared" si="33"/>
        <v>0</v>
      </c>
      <c r="L211" s="175">
        <f t="shared" si="32"/>
        <v>0</v>
      </c>
      <c r="M211" s="166"/>
      <c r="N211" s="166"/>
      <c r="O211" s="166">
        <f t="shared" si="34"/>
        <v>280000</v>
      </c>
      <c r="P211" s="53"/>
      <c r="Q211" s="171"/>
    </row>
    <row r="212" spans="1:17" s="169" customFormat="1" ht="31.5" hidden="1" customHeight="1">
      <c r="A212" s="156"/>
      <c r="B212" s="196" t="s">
        <v>414</v>
      </c>
      <c r="C212" s="208" t="s">
        <v>85</v>
      </c>
      <c r="D212" s="159" t="s">
        <v>690</v>
      </c>
      <c r="E212" s="160">
        <v>80000</v>
      </c>
      <c r="F212" s="161">
        <v>0</v>
      </c>
      <c r="G212" s="162">
        <v>80000</v>
      </c>
      <c r="H212" s="162">
        <v>0</v>
      </c>
      <c r="I212" s="216">
        <v>0</v>
      </c>
      <c r="J212" s="216">
        <v>0</v>
      </c>
      <c r="K212" s="163">
        <f t="shared" si="33"/>
        <v>80000</v>
      </c>
      <c r="L212" s="175" t="s">
        <v>807</v>
      </c>
      <c r="M212" s="166"/>
      <c r="N212" s="166"/>
      <c r="O212" s="166">
        <f t="shared" si="34"/>
        <v>80000</v>
      </c>
      <c r="P212" s="53"/>
      <c r="Q212" s="171"/>
    </row>
    <row r="213" spans="1:17" s="169" customFormat="1" ht="31.5" customHeight="1">
      <c r="A213" s="156"/>
      <c r="B213" s="196" t="s">
        <v>415</v>
      </c>
      <c r="C213" s="208" t="s">
        <v>85</v>
      </c>
      <c r="D213" s="159" t="s">
        <v>691</v>
      </c>
      <c r="E213" s="160">
        <v>1504800</v>
      </c>
      <c r="F213" s="161">
        <v>0</v>
      </c>
      <c r="G213" s="162">
        <v>1504800</v>
      </c>
      <c r="H213" s="162">
        <v>1504800</v>
      </c>
      <c r="I213" s="162">
        <v>0</v>
      </c>
      <c r="J213" s="162">
        <v>1504800</v>
      </c>
      <c r="K213" s="163">
        <f t="shared" si="33"/>
        <v>0</v>
      </c>
      <c r="L213" s="175">
        <f>K213/H213</f>
        <v>0</v>
      </c>
      <c r="M213" s="166">
        <v>268000</v>
      </c>
      <c r="N213" s="166"/>
      <c r="O213" s="166">
        <f t="shared" si="34"/>
        <v>1772800</v>
      </c>
      <c r="P213" s="53" t="s">
        <v>879</v>
      </c>
      <c r="Q213" s="171"/>
    </row>
    <row r="214" spans="1:17" s="169" customFormat="1" ht="31.5" hidden="1" customHeight="1">
      <c r="A214" s="156"/>
      <c r="B214" s="196" t="s">
        <v>416</v>
      </c>
      <c r="C214" s="208" t="s">
        <v>85</v>
      </c>
      <c r="D214" s="159" t="s">
        <v>692</v>
      </c>
      <c r="E214" s="160">
        <v>75600</v>
      </c>
      <c r="F214" s="161">
        <v>0</v>
      </c>
      <c r="G214" s="162">
        <v>75600</v>
      </c>
      <c r="H214" s="162">
        <v>79200</v>
      </c>
      <c r="I214" s="162">
        <v>0</v>
      </c>
      <c r="J214" s="162">
        <v>79200</v>
      </c>
      <c r="K214" s="163">
        <f t="shared" si="33"/>
        <v>-3600</v>
      </c>
      <c r="L214" s="175">
        <f>K214/H214</f>
        <v>-4.5454545454545456E-2</v>
      </c>
      <c r="M214" s="166"/>
      <c r="N214" s="166"/>
      <c r="O214" s="166">
        <f t="shared" si="34"/>
        <v>75600</v>
      </c>
      <c r="P214" s="53"/>
      <c r="Q214" s="171"/>
    </row>
    <row r="215" spans="1:17" s="169" customFormat="1" ht="31.5" hidden="1" customHeight="1">
      <c r="A215" s="156"/>
      <c r="B215" s="196" t="s">
        <v>417</v>
      </c>
      <c r="C215" s="208" t="s">
        <v>108</v>
      </c>
      <c r="D215" s="159" t="s">
        <v>693</v>
      </c>
      <c r="E215" s="160">
        <v>37000</v>
      </c>
      <c r="F215" s="161">
        <v>37000</v>
      </c>
      <c r="G215" s="162">
        <v>0</v>
      </c>
      <c r="H215" s="162">
        <v>20000</v>
      </c>
      <c r="I215" s="162">
        <v>20000</v>
      </c>
      <c r="J215" s="162">
        <v>0</v>
      </c>
      <c r="K215" s="163">
        <f t="shared" si="33"/>
        <v>17000</v>
      </c>
      <c r="L215" s="175">
        <f>K215/H215</f>
        <v>0.85</v>
      </c>
      <c r="M215" s="166"/>
      <c r="N215" s="166"/>
      <c r="O215" s="166">
        <f t="shared" si="34"/>
        <v>37000</v>
      </c>
      <c r="P215" s="53"/>
      <c r="Q215" s="171"/>
    </row>
    <row r="216" spans="1:17" s="169" customFormat="1" ht="31.5" hidden="1" customHeight="1">
      <c r="A216" s="156"/>
      <c r="B216" s="196" t="s">
        <v>418</v>
      </c>
      <c r="C216" s="208" t="s">
        <v>108</v>
      </c>
      <c r="D216" s="159" t="s">
        <v>694</v>
      </c>
      <c r="E216" s="160">
        <v>1000000</v>
      </c>
      <c r="F216" s="161">
        <v>1000000</v>
      </c>
      <c r="G216" s="162">
        <v>0</v>
      </c>
      <c r="H216" s="162">
        <v>966000</v>
      </c>
      <c r="I216" s="162">
        <v>966000</v>
      </c>
      <c r="J216" s="162">
        <v>0</v>
      </c>
      <c r="K216" s="163">
        <f t="shared" si="33"/>
        <v>34000</v>
      </c>
      <c r="L216" s="175">
        <f>K216/H216</f>
        <v>3.5196687370600416E-2</v>
      </c>
      <c r="M216" s="166"/>
      <c r="N216" s="166"/>
      <c r="O216" s="166">
        <f t="shared" si="34"/>
        <v>1000000</v>
      </c>
      <c r="P216" s="53"/>
      <c r="Q216" s="171"/>
    </row>
    <row r="217" spans="1:17" s="169" customFormat="1" ht="31.5" hidden="1" customHeight="1">
      <c r="A217" s="156"/>
      <c r="B217" s="196" t="s">
        <v>103</v>
      </c>
      <c r="C217" s="208" t="s">
        <v>108</v>
      </c>
      <c r="D217" s="159" t="s">
        <v>695</v>
      </c>
      <c r="E217" s="160">
        <v>100000</v>
      </c>
      <c r="F217" s="161">
        <v>100000</v>
      </c>
      <c r="G217" s="162">
        <v>0</v>
      </c>
      <c r="H217" s="162">
        <v>0</v>
      </c>
      <c r="I217" s="162">
        <v>0</v>
      </c>
      <c r="J217" s="162">
        <v>0</v>
      </c>
      <c r="K217" s="163">
        <f t="shared" si="33"/>
        <v>100000</v>
      </c>
      <c r="L217" s="175" t="s">
        <v>807</v>
      </c>
      <c r="M217" s="166"/>
      <c r="N217" s="166"/>
      <c r="O217" s="166">
        <f t="shared" si="34"/>
        <v>100000</v>
      </c>
      <c r="P217" s="53"/>
      <c r="Q217" s="171"/>
    </row>
    <row r="218" spans="1:17" s="169" customFormat="1" ht="31.5" hidden="1" customHeight="1">
      <c r="A218" s="156"/>
      <c r="B218" s="196" t="s">
        <v>71</v>
      </c>
      <c r="C218" s="208" t="s">
        <v>108</v>
      </c>
      <c r="D218" s="159" t="s">
        <v>696</v>
      </c>
      <c r="E218" s="160">
        <v>39600</v>
      </c>
      <c r="F218" s="161">
        <v>39600</v>
      </c>
      <c r="G218" s="162">
        <v>0</v>
      </c>
      <c r="H218" s="162">
        <v>39600</v>
      </c>
      <c r="I218" s="162">
        <v>39600</v>
      </c>
      <c r="J218" s="162">
        <v>0</v>
      </c>
      <c r="K218" s="163">
        <f t="shared" si="33"/>
        <v>0</v>
      </c>
      <c r="L218" s="175">
        <f t="shared" ref="L218:L234" si="35">K218/H218</f>
        <v>0</v>
      </c>
      <c r="M218" s="166"/>
      <c r="N218" s="166"/>
      <c r="O218" s="166">
        <f t="shared" si="34"/>
        <v>39600</v>
      </c>
      <c r="P218" s="53"/>
      <c r="Q218" s="171"/>
    </row>
    <row r="219" spans="1:17" s="169" customFormat="1" ht="31.5" hidden="1" customHeight="1">
      <c r="A219" s="156"/>
      <c r="B219" s="196" t="s">
        <v>419</v>
      </c>
      <c r="C219" s="208" t="s">
        <v>108</v>
      </c>
      <c r="D219" s="159" t="s">
        <v>697</v>
      </c>
      <c r="E219" s="160">
        <v>16093815</v>
      </c>
      <c r="F219" s="161">
        <v>13253730</v>
      </c>
      <c r="G219" s="162">
        <v>2840085</v>
      </c>
      <c r="H219" s="162">
        <v>17380800</v>
      </c>
      <c r="I219" s="162">
        <v>14313600</v>
      </c>
      <c r="J219" s="162">
        <v>3067200</v>
      </c>
      <c r="K219" s="163">
        <f t="shared" si="33"/>
        <v>-1286985</v>
      </c>
      <c r="L219" s="175">
        <f t="shared" si="35"/>
        <v>-7.4046361502347419E-2</v>
      </c>
      <c r="M219" s="166"/>
      <c r="N219" s="166"/>
      <c r="O219" s="166">
        <f t="shared" si="34"/>
        <v>16093815</v>
      </c>
      <c r="P219" s="53"/>
      <c r="Q219" s="171"/>
    </row>
    <row r="220" spans="1:17" s="169" customFormat="1" ht="31.5" hidden="1" customHeight="1">
      <c r="A220" s="156"/>
      <c r="B220" s="196" t="s">
        <v>420</v>
      </c>
      <c r="C220" s="208" t="s">
        <v>108</v>
      </c>
      <c r="D220" s="159" t="s">
        <v>698</v>
      </c>
      <c r="E220" s="160">
        <v>21122686</v>
      </c>
      <c r="F220" s="161">
        <v>17330541</v>
      </c>
      <c r="G220" s="162">
        <v>3792145</v>
      </c>
      <c r="H220" s="162">
        <v>23143198</v>
      </c>
      <c r="I220" s="162">
        <v>19001810</v>
      </c>
      <c r="J220" s="162">
        <v>4141388</v>
      </c>
      <c r="K220" s="163">
        <f t="shared" si="33"/>
        <v>-2020512</v>
      </c>
      <c r="L220" s="175">
        <f t="shared" si="35"/>
        <v>-8.7304788214662463E-2</v>
      </c>
      <c r="M220" s="166"/>
      <c r="N220" s="166"/>
      <c r="O220" s="166">
        <f t="shared" si="34"/>
        <v>21122686</v>
      </c>
      <c r="P220" s="53"/>
      <c r="Q220" s="171"/>
    </row>
    <row r="221" spans="1:17" s="169" customFormat="1" ht="31.5" hidden="1" customHeight="1">
      <c r="A221" s="156"/>
      <c r="B221" s="196" t="s">
        <v>127</v>
      </c>
      <c r="C221" s="208" t="s">
        <v>85</v>
      </c>
      <c r="D221" s="159" t="s">
        <v>699</v>
      </c>
      <c r="E221" s="160">
        <v>4483375</v>
      </c>
      <c r="F221" s="161">
        <v>0</v>
      </c>
      <c r="G221" s="162">
        <v>4483375</v>
      </c>
      <c r="H221" s="162">
        <v>5204000</v>
      </c>
      <c r="I221" s="162">
        <v>0</v>
      </c>
      <c r="J221" s="162">
        <v>5204000</v>
      </c>
      <c r="K221" s="163">
        <f t="shared" si="33"/>
        <v>-720625</v>
      </c>
      <c r="L221" s="175">
        <f t="shared" si="35"/>
        <v>-0.13847521137586472</v>
      </c>
      <c r="M221" s="166"/>
      <c r="N221" s="166"/>
      <c r="O221" s="166">
        <f t="shared" si="34"/>
        <v>4483375</v>
      </c>
      <c r="P221" s="53"/>
      <c r="Q221" s="171"/>
    </row>
    <row r="222" spans="1:17" s="169" customFormat="1" ht="31.5" hidden="1" customHeight="1">
      <c r="A222" s="156"/>
      <c r="B222" s="196" t="s">
        <v>421</v>
      </c>
      <c r="C222" s="208" t="s">
        <v>85</v>
      </c>
      <c r="D222" s="159" t="s">
        <v>700</v>
      </c>
      <c r="E222" s="160">
        <v>100000</v>
      </c>
      <c r="F222" s="161">
        <v>0</v>
      </c>
      <c r="G222" s="162">
        <v>100000</v>
      </c>
      <c r="H222" s="162">
        <v>100000</v>
      </c>
      <c r="I222" s="162">
        <v>0</v>
      </c>
      <c r="J222" s="162">
        <v>100000</v>
      </c>
      <c r="K222" s="163">
        <f t="shared" si="33"/>
        <v>0</v>
      </c>
      <c r="L222" s="175">
        <f t="shared" si="35"/>
        <v>0</v>
      </c>
      <c r="M222" s="166"/>
      <c r="N222" s="166"/>
      <c r="O222" s="166">
        <f t="shared" si="34"/>
        <v>100000</v>
      </c>
      <c r="P222" s="53"/>
      <c r="Q222" s="171"/>
    </row>
    <row r="223" spans="1:17" s="169" customFormat="1" ht="31.5" hidden="1" customHeight="1">
      <c r="A223" s="156"/>
      <c r="B223" s="196" t="s">
        <v>105</v>
      </c>
      <c r="C223" s="208" t="s">
        <v>85</v>
      </c>
      <c r="D223" s="159" t="s">
        <v>701</v>
      </c>
      <c r="E223" s="160">
        <v>348515</v>
      </c>
      <c r="F223" s="161">
        <v>0</v>
      </c>
      <c r="G223" s="162">
        <v>348515</v>
      </c>
      <c r="H223" s="162">
        <v>200000</v>
      </c>
      <c r="I223" s="162">
        <v>0</v>
      </c>
      <c r="J223" s="162">
        <v>200000</v>
      </c>
      <c r="K223" s="163">
        <f t="shared" si="33"/>
        <v>148515</v>
      </c>
      <c r="L223" s="175">
        <f t="shared" si="35"/>
        <v>0.74257499999999999</v>
      </c>
      <c r="M223" s="166"/>
      <c r="N223" s="166"/>
      <c r="O223" s="166">
        <f t="shared" si="34"/>
        <v>348515</v>
      </c>
      <c r="P223" s="53"/>
      <c r="Q223" s="171"/>
    </row>
    <row r="224" spans="1:17" s="169" customFormat="1" ht="31.5" hidden="1" customHeight="1">
      <c r="A224" s="156"/>
      <c r="B224" s="196" t="s">
        <v>72</v>
      </c>
      <c r="C224" s="208" t="s">
        <v>85</v>
      </c>
      <c r="D224" s="159" t="s">
        <v>702</v>
      </c>
      <c r="E224" s="160">
        <v>2461000</v>
      </c>
      <c r="F224" s="161">
        <v>0</v>
      </c>
      <c r="G224" s="162">
        <v>2461000</v>
      </c>
      <c r="H224" s="162">
        <v>3570000</v>
      </c>
      <c r="I224" s="162">
        <v>0</v>
      </c>
      <c r="J224" s="162">
        <v>3570000</v>
      </c>
      <c r="K224" s="163">
        <f t="shared" si="33"/>
        <v>-1109000</v>
      </c>
      <c r="L224" s="175">
        <f t="shared" si="35"/>
        <v>-0.31064425770308124</v>
      </c>
      <c r="M224" s="166"/>
      <c r="N224" s="166"/>
      <c r="O224" s="166">
        <f t="shared" si="34"/>
        <v>2461000</v>
      </c>
      <c r="P224" s="53"/>
      <c r="Q224" s="171"/>
    </row>
    <row r="225" spans="1:17" s="169" customFormat="1" ht="31.5" hidden="1" customHeight="1">
      <c r="A225" s="156"/>
      <c r="B225" s="196" t="s">
        <v>104</v>
      </c>
      <c r="C225" s="208" t="s">
        <v>85</v>
      </c>
      <c r="D225" s="159" t="s">
        <v>703</v>
      </c>
      <c r="E225" s="160">
        <v>609386</v>
      </c>
      <c r="F225" s="161">
        <v>0</v>
      </c>
      <c r="G225" s="162">
        <v>609386</v>
      </c>
      <c r="H225" s="162">
        <v>1607550</v>
      </c>
      <c r="I225" s="162">
        <v>0</v>
      </c>
      <c r="J225" s="162">
        <v>1607550</v>
      </c>
      <c r="K225" s="163">
        <f t="shared" si="33"/>
        <v>-998164</v>
      </c>
      <c r="L225" s="175">
        <f t="shared" si="35"/>
        <v>-0.62092252185002017</v>
      </c>
      <c r="M225" s="166"/>
      <c r="N225" s="166"/>
      <c r="O225" s="166">
        <f t="shared" si="34"/>
        <v>609386</v>
      </c>
      <c r="P225" s="53"/>
      <c r="Q225" s="171"/>
    </row>
    <row r="226" spans="1:17" s="169" customFormat="1" ht="31.5" hidden="1" customHeight="1">
      <c r="A226" s="156"/>
      <c r="B226" s="196" t="s">
        <v>422</v>
      </c>
      <c r="C226" s="208" t="s">
        <v>85</v>
      </c>
      <c r="D226" s="159" t="s">
        <v>704</v>
      </c>
      <c r="E226" s="160">
        <v>406000</v>
      </c>
      <c r="F226" s="161">
        <v>0</v>
      </c>
      <c r="G226" s="162">
        <v>406000</v>
      </c>
      <c r="H226" s="162">
        <v>400000</v>
      </c>
      <c r="I226" s="162">
        <v>0</v>
      </c>
      <c r="J226" s="162">
        <v>400000</v>
      </c>
      <c r="K226" s="163">
        <f t="shared" si="33"/>
        <v>6000</v>
      </c>
      <c r="L226" s="175">
        <f t="shared" si="35"/>
        <v>1.4999999999999999E-2</v>
      </c>
      <c r="M226" s="166"/>
      <c r="N226" s="166"/>
      <c r="O226" s="166">
        <f t="shared" si="34"/>
        <v>406000</v>
      </c>
      <c r="P226" s="53"/>
      <c r="Q226" s="171"/>
    </row>
    <row r="227" spans="1:17" s="169" customFormat="1" ht="31.5" hidden="1" customHeight="1">
      <c r="A227" s="156"/>
      <c r="B227" s="196" t="s">
        <v>423</v>
      </c>
      <c r="C227" s="208" t="s">
        <v>85</v>
      </c>
      <c r="D227" s="159" t="s">
        <v>705</v>
      </c>
      <c r="E227" s="160">
        <v>300000</v>
      </c>
      <c r="F227" s="161">
        <v>0</v>
      </c>
      <c r="G227" s="162">
        <v>300000</v>
      </c>
      <c r="H227" s="162">
        <v>300000</v>
      </c>
      <c r="I227" s="162">
        <v>0</v>
      </c>
      <c r="J227" s="162">
        <v>300000</v>
      </c>
      <c r="K227" s="163">
        <f t="shared" si="33"/>
        <v>0</v>
      </c>
      <c r="L227" s="175">
        <f t="shared" si="35"/>
        <v>0</v>
      </c>
      <c r="M227" s="166"/>
      <c r="N227" s="166"/>
      <c r="O227" s="166">
        <f t="shared" si="34"/>
        <v>300000</v>
      </c>
      <c r="P227" s="53"/>
      <c r="Q227" s="171"/>
    </row>
    <row r="228" spans="1:17" s="169" customFormat="1" ht="31.5" hidden="1" customHeight="1">
      <c r="A228" s="156"/>
      <c r="B228" s="196" t="s">
        <v>424</v>
      </c>
      <c r="C228" s="208" t="s">
        <v>85</v>
      </c>
      <c r="D228" s="159" t="s">
        <v>706</v>
      </c>
      <c r="E228" s="160">
        <v>400000</v>
      </c>
      <c r="F228" s="161">
        <v>0</v>
      </c>
      <c r="G228" s="162">
        <v>400000</v>
      </c>
      <c r="H228" s="162">
        <v>400000</v>
      </c>
      <c r="I228" s="162">
        <v>0</v>
      </c>
      <c r="J228" s="162">
        <v>400000</v>
      </c>
      <c r="K228" s="163">
        <f t="shared" si="33"/>
        <v>0</v>
      </c>
      <c r="L228" s="175">
        <f t="shared" si="35"/>
        <v>0</v>
      </c>
      <c r="M228" s="166"/>
      <c r="N228" s="166"/>
      <c r="O228" s="166">
        <f t="shared" si="34"/>
        <v>400000</v>
      </c>
      <c r="P228" s="53"/>
      <c r="Q228" s="171"/>
    </row>
    <row r="229" spans="1:17" s="169" customFormat="1" ht="31.5" hidden="1" customHeight="1">
      <c r="A229" s="156"/>
      <c r="B229" s="196" t="s">
        <v>425</v>
      </c>
      <c r="C229" s="208" t="s">
        <v>108</v>
      </c>
      <c r="D229" s="159" t="s">
        <v>707</v>
      </c>
      <c r="E229" s="160">
        <v>381000</v>
      </c>
      <c r="F229" s="161">
        <v>381000</v>
      </c>
      <c r="G229" s="162">
        <v>0</v>
      </c>
      <c r="H229" s="162">
        <v>379000</v>
      </c>
      <c r="I229" s="162">
        <v>379000</v>
      </c>
      <c r="J229" s="162">
        <v>0</v>
      </c>
      <c r="K229" s="163">
        <f t="shared" si="33"/>
        <v>2000</v>
      </c>
      <c r="L229" s="175">
        <f t="shared" si="35"/>
        <v>5.2770448548812663E-3</v>
      </c>
      <c r="M229" s="166"/>
      <c r="N229" s="166"/>
      <c r="O229" s="166">
        <f t="shared" si="34"/>
        <v>381000</v>
      </c>
      <c r="P229" s="53"/>
      <c r="Q229" s="171"/>
    </row>
    <row r="230" spans="1:17" s="169" customFormat="1" ht="31.5" hidden="1" customHeight="1">
      <c r="A230" s="156"/>
      <c r="B230" s="196" t="s">
        <v>426</v>
      </c>
      <c r="C230" s="208" t="s">
        <v>108</v>
      </c>
      <c r="D230" s="159" t="s">
        <v>708</v>
      </c>
      <c r="E230" s="160">
        <v>73000</v>
      </c>
      <c r="F230" s="161">
        <v>73000</v>
      </c>
      <c r="G230" s="162">
        <v>0</v>
      </c>
      <c r="H230" s="162">
        <v>86000</v>
      </c>
      <c r="I230" s="162">
        <v>86000</v>
      </c>
      <c r="J230" s="162">
        <v>0</v>
      </c>
      <c r="K230" s="163">
        <f t="shared" si="33"/>
        <v>-13000</v>
      </c>
      <c r="L230" s="175">
        <f t="shared" si="35"/>
        <v>-0.15116279069767441</v>
      </c>
      <c r="M230" s="166"/>
      <c r="N230" s="166"/>
      <c r="O230" s="166">
        <f t="shared" ref="O230:O250" si="36">E230+M230-N230</f>
        <v>73000</v>
      </c>
      <c r="P230" s="53"/>
      <c r="Q230" s="171"/>
    </row>
    <row r="231" spans="1:17" s="169" customFormat="1" ht="31.5" hidden="1" customHeight="1">
      <c r="A231" s="156"/>
      <c r="B231" s="196" t="s">
        <v>427</v>
      </c>
      <c r="C231" s="208" t="s">
        <v>108</v>
      </c>
      <c r="D231" s="159" t="s">
        <v>709</v>
      </c>
      <c r="E231" s="160">
        <v>373000</v>
      </c>
      <c r="F231" s="161">
        <v>373000</v>
      </c>
      <c r="G231" s="162">
        <v>0</v>
      </c>
      <c r="H231" s="162">
        <v>392000</v>
      </c>
      <c r="I231" s="162">
        <v>392000</v>
      </c>
      <c r="J231" s="162">
        <v>0</v>
      </c>
      <c r="K231" s="163">
        <f t="shared" si="33"/>
        <v>-19000</v>
      </c>
      <c r="L231" s="175">
        <f t="shared" si="35"/>
        <v>-4.8469387755102039E-2</v>
      </c>
      <c r="M231" s="166"/>
      <c r="N231" s="166"/>
      <c r="O231" s="166">
        <f t="shared" si="36"/>
        <v>373000</v>
      </c>
      <c r="P231" s="53"/>
      <c r="Q231" s="171"/>
    </row>
    <row r="232" spans="1:17" s="169" customFormat="1" ht="31.5" hidden="1" customHeight="1">
      <c r="A232" s="156"/>
      <c r="B232" s="196" t="s">
        <v>428</v>
      </c>
      <c r="C232" s="208" t="s">
        <v>20</v>
      </c>
      <c r="D232" s="159" t="s">
        <v>710</v>
      </c>
      <c r="E232" s="160">
        <v>127000</v>
      </c>
      <c r="F232" s="161">
        <v>127000</v>
      </c>
      <c r="G232" s="162">
        <v>0</v>
      </c>
      <c r="H232" s="162">
        <v>87500</v>
      </c>
      <c r="I232" s="162">
        <v>87500</v>
      </c>
      <c r="J232" s="162">
        <v>0</v>
      </c>
      <c r="K232" s="163">
        <f t="shared" si="33"/>
        <v>39500</v>
      </c>
      <c r="L232" s="175">
        <f t="shared" si="35"/>
        <v>0.4514285714285714</v>
      </c>
      <c r="M232" s="166"/>
      <c r="N232" s="166"/>
      <c r="O232" s="166">
        <f t="shared" si="36"/>
        <v>127000</v>
      </c>
      <c r="P232" s="53"/>
      <c r="Q232" s="171"/>
    </row>
    <row r="233" spans="1:17" s="169" customFormat="1" ht="31.5" hidden="1" customHeight="1">
      <c r="A233" s="156"/>
      <c r="B233" s="196" t="s">
        <v>429</v>
      </c>
      <c r="C233" s="208" t="s">
        <v>108</v>
      </c>
      <c r="D233" s="159" t="s">
        <v>711</v>
      </c>
      <c r="E233" s="160">
        <v>133000</v>
      </c>
      <c r="F233" s="161">
        <v>133000</v>
      </c>
      <c r="G233" s="162">
        <v>0</v>
      </c>
      <c r="H233" s="162">
        <v>165000</v>
      </c>
      <c r="I233" s="162">
        <v>165000</v>
      </c>
      <c r="J233" s="162">
        <v>0</v>
      </c>
      <c r="K233" s="163">
        <f t="shared" si="33"/>
        <v>-32000</v>
      </c>
      <c r="L233" s="175">
        <f t="shared" si="35"/>
        <v>-0.19393939393939394</v>
      </c>
      <c r="M233" s="166"/>
      <c r="N233" s="166"/>
      <c r="O233" s="166">
        <f t="shared" si="36"/>
        <v>133000</v>
      </c>
      <c r="P233" s="53"/>
      <c r="Q233" s="171"/>
    </row>
    <row r="234" spans="1:17" s="169" customFormat="1" ht="31.5" customHeight="1">
      <c r="A234" s="156"/>
      <c r="B234" s="196" t="s">
        <v>430</v>
      </c>
      <c r="C234" s="208" t="s">
        <v>85</v>
      </c>
      <c r="D234" s="159" t="s">
        <v>712</v>
      </c>
      <c r="E234" s="160">
        <v>91900</v>
      </c>
      <c r="F234" s="161">
        <v>0</v>
      </c>
      <c r="G234" s="162">
        <v>91900</v>
      </c>
      <c r="H234" s="162">
        <v>196200</v>
      </c>
      <c r="I234" s="162">
        <v>0</v>
      </c>
      <c r="J234" s="162">
        <v>196200</v>
      </c>
      <c r="K234" s="163">
        <f t="shared" si="33"/>
        <v>-104300</v>
      </c>
      <c r="L234" s="175">
        <f t="shared" si="35"/>
        <v>-0.53160040774719675</v>
      </c>
      <c r="M234" s="166">
        <v>30000</v>
      </c>
      <c r="N234" s="166"/>
      <c r="O234" s="166">
        <f t="shared" si="36"/>
        <v>121900</v>
      </c>
      <c r="P234" s="53" t="s">
        <v>880</v>
      </c>
      <c r="Q234" s="171"/>
    </row>
    <row r="235" spans="1:17" s="169" customFormat="1" ht="31.5" hidden="1" customHeight="1">
      <c r="A235" s="156">
        <v>38</v>
      </c>
      <c r="B235" s="196" t="s">
        <v>431</v>
      </c>
      <c r="C235" s="208" t="s">
        <v>85</v>
      </c>
      <c r="D235" s="159" t="s">
        <v>713</v>
      </c>
      <c r="E235" s="160">
        <v>404248</v>
      </c>
      <c r="F235" s="161">
        <v>0</v>
      </c>
      <c r="G235" s="162">
        <v>404248</v>
      </c>
      <c r="H235" s="162">
        <v>0</v>
      </c>
      <c r="I235" s="162">
        <v>0</v>
      </c>
      <c r="J235" s="162">
        <v>0</v>
      </c>
      <c r="K235" s="163">
        <f t="shared" si="33"/>
        <v>404248</v>
      </c>
      <c r="L235" s="175" t="s">
        <v>807</v>
      </c>
      <c r="M235" s="166"/>
      <c r="N235" s="166"/>
      <c r="O235" s="166">
        <f t="shared" si="36"/>
        <v>404248</v>
      </c>
      <c r="P235" s="53"/>
      <c r="Q235" s="171"/>
    </row>
    <row r="236" spans="1:17" s="169" customFormat="1" ht="31.5" hidden="1" customHeight="1">
      <c r="A236" s="156">
        <v>39</v>
      </c>
      <c r="B236" s="196" t="s">
        <v>432</v>
      </c>
      <c r="C236" s="208" t="s">
        <v>108</v>
      </c>
      <c r="D236" s="159" t="s">
        <v>714</v>
      </c>
      <c r="E236" s="160">
        <v>176000</v>
      </c>
      <c r="F236" s="161">
        <v>176000</v>
      </c>
      <c r="G236" s="162">
        <v>0</v>
      </c>
      <c r="H236" s="162">
        <v>0</v>
      </c>
      <c r="I236" s="162">
        <v>0</v>
      </c>
      <c r="J236" s="162">
        <v>0</v>
      </c>
      <c r="K236" s="163">
        <f t="shared" si="33"/>
        <v>176000</v>
      </c>
      <c r="L236" s="175" t="s">
        <v>807</v>
      </c>
      <c r="M236" s="166"/>
      <c r="N236" s="166"/>
      <c r="O236" s="166">
        <f t="shared" si="36"/>
        <v>176000</v>
      </c>
      <c r="P236" s="53"/>
      <c r="Q236" s="171"/>
    </row>
    <row r="237" spans="1:17" s="169" customFormat="1" ht="31.5" hidden="1" customHeight="1">
      <c r="A237" s="156">
        <v>40</v>
      </c>
      <c r="B237" s="196" t="s">
        <v>106</v>
      </c>
      <c r="C237" s="208" t="s">
        <v>85</v>
      </c>
      <c r="D237" s="159" t="s">
        <v>715</v>
      </c>
      <c r="E237" s="160">
        <v>300000</v>
      </c>
      <c r="F237" s="161">
        <v>0</v>
      </c>
      <c r="G237" s="162">
        <v>300000</v>
      </c>
      <c r="H237" s="162">
        <v>300000</v>
      </c>
      <c r="I237" s="162">
        <v>0</v>
      </c>
      <c r="J237" s="162">
        <v>300000</v>
      </c>
      <c r="K237" s="163">
        <f t="shared" si="33"/>
        <v>0</v>
      </c>
      <c r="L237" s="175">
        <f t="shared" ref="L237:L245" si="37">K237/H237</f>
        <v>0</v>
      </c>
      <c r="M237" s="166"/>
      <c r="N237" s="166"/>
      <c r="O237" s="166">
        <f t="shared" si="36"/>
        <v>300000</v>
      </c>
      <c r="P237" s="53"/>
      <c r="Q237" s="171"/>
    </row>
    <row r="238" spans="1:17" s="169" customFormat="1" ht="31.5" hidden="1" customHeight="1">
      <c r="A238" s="156">
        <v>41</v>
      </c>
      <c r="B238" s="196" t="s">
        <v>433</v>
      </c>
      <c r="C238" s="208" t="s">
        <v>85</v>
      </c>
      <c r="D238" s="159" t="s">
        <v>716</v>
      </c>
      <c r="E238" s="160">
        <v>480000</v>
      </c>
      <c r="F238" s="161">
        <v>0</v>
      </c>
      <c r="G238" s="162">
        <v>480000</v>
      </c>
      <c r="H238" s="162">
        <v>400000</v>
      </c>
      <c r="I238" s="162">
        <v>0</v>
      </c>
      <c r="J238" s="162">
        <v>400000</v>
      </c>
      <c r="K238" s="163">
        <f t="shared" si="33"/>
        <v>80000</v>
      </c>
      <c r="L238" s="175">
        <f t="shared" si="37"/>
        <v>0.2</v>
      </c>
      <c r="M238" s="166"/>
      <c r="N238" s="166"/>
      <c r="O238" s="166">
        <f t="shared" si="36"/>
        <v>480000</v>
      </c>
      <c r="P238" s="53"/>
      <c r="Q238" s="171"/>
    </row>
    <row r="239" spans="1:17" s="169" customFormat="1" ht="31.5" hidden="1" customHeight="1">
      <c r="A239" s="156">
        <v>42</v>
      </c>
      <c r="B239" s="196" t="s">
        <v>434</v>
      </c>
      <c r="C239" s="208" t="s">
        <v>85</v>
      </c>
      <c r="D239" s="159" t="s">
        <v>717</v>
      </c>
      <c r="E239" s="160">
        <v>200000</v>
      </c>
      <c r="F239" s="161">
        <v>0</v>
      </c>
      <c r="G239" s="162">
        <v>200000</v>
      </c>
      <c r="H239" s="162">
        <v>200000</v>
      </c>
      <c r="I239" s="162">
        <v>0</v>
      </c>
      <c r="J239" s="162">
        <v>200000</v>
      </c>
      <c r="K239" s="163">
        <f t="shared" si="33"/>
        <v>0</v>
      </c>
      <c r="L239" s="175">
        <f t="shared" si="37"/>
        <v>0</v>
      </c>
      <c r="M239" s="166"/>
      <c r="N239" s="166"/>
      <c r="O239" s="166">
        <f t="shared" si="36"/>
        <v>200000</v>
      </c>
      <c r="P239" s="53"/>
      <c r="Q239" s="171"/>
    </row>
    <row r="240" spans="1:17" s="169" customFormat="1" ht="31.5" hidden="1" customHeight="1">
      <c r="A240" s="156">
        <v>43</v>
      </c>
      <c r="B240" s="196" t="s">
        <v>435</v>
      </c>
      <c r="C240" s="208" t="s">
        <v>85</v>
      </c>
      <c r="D240" s="159" t="s">
        <v>718</v>
      </c>
      <c r="E240" s="160">
        <v>15000</v>
      </c>
      <c r="F240" s="161">
        <v>0</v>
      </c>
      <c r="G240" s="162">
        <v>15000</v>
      </c>
      <c r="H240" s="162">
        <v>15000</v>
      </c>
      <c r="I240" s="162">
        <v>0</v>
      </c>
      <c r="J240" s="162">
        <v>15000</v>
      </c>
      <c r="K240" s="163">
        <f t="shared" si="33"/>
        <v>0</v>
      </c>
      <c r="L240" s="175">
        <f t="shared" si="37"/>
        <v>0</v>
      </c>
      <c r="M240" s="166"/>
      <c r="N240" s="166"/>
      <c r="O240" s="166">
        <f t="shared" si="36"/>
        <v>15000</v>
      </c>
      <c r="P240" s="53"/>
      <c r="Q240" s="171"/>
    </row>
    <row r="241" spans="1:17" s="169" customFormat="1" ht="31.5" hidden="1" customHeight="1">
      <c r="A241" s="156">
        <v>44</v>
      </c>
      <c r="B241" s="196" t="s">
        <v>107</v>
      </c>
      <c r="C241" s="208" t="s">
        <v>108</v>
      </c>
      <c r="D241" s="159" t="s">
        <v>720</v>
      </c>
      <c r="E241" s="160">
        <v>170361</v>
      </c>
      <c r="F241" s="161">
        <v>119413</v>
      </c>
      <c r="G241" s="162">
        <v>50948</v>
      </c>
      <c r="H241" s="162">
        <v>264055</v>
      </c>
      <c r="I241" s="162">
        <v>193410</v>
      </c>
      <c r="J241" s="162">
        <v>70645</v>
      </c>
      <c r="K241" s="163">
        <f t="shared" si="33"/>
        <v>-93694</v>
      </c>
      <c r="L241" s="175">
        <f t="shared" si="37"/>
        <v>-0.35482759273636172</v>
      </c>
      <c r="M241" s="166"/>
      <c r="N241" s="166"/>
      <c r="O241" s="166">
        <f t="shared" si="36"/>
        <v>170361</v>
      </c>
      <c r="P241" s="53"/>
      <c r="Q241" s="171"/>
    </row>
    <row r="242" spans="1:17" s="169" customFormat="1" ht="31.5" hidden="1" customHeight="1">
      <c r="A242" s="156">
        <v>45</v>
      </c>
      <c r="B242" s="196" t="s">
        <v>436</v>
      </c>
      <c r="C242" s="208" t="s">
        <v>108</v>
      </c>
      <c r="D242" s="159" t="s">
        <v>719</v>
      </c>
      <c r="E242" s="160">
        <v>150000</v>
      </c>
      <c r="F242" s="161">
        <v>150000</v>
      </c>
      <c r="G242" s="162">
        <v>0</v>
      </c>
      <c r="H242" s="162">
        <v>128000</v>
      </c>
      <c r="I242" s="162">
        <v>128000</v>
      </c>
      <c r="J242" s="162">
        <v>0</v>
      </c>
      <c r="K242" s="163">
        <f t="shared" si="33"/>
        <v>22000</v>
      </c>
      <c r="L242" s="175">
        <f t="shared" si="37"/>
        <v>0.171875</v>
      </c>
      <c r="M242" s="166"/>
      <c r="N242" s="166"/>
      <c r="O242" s="166">
        <f t="shared" si="36"/>
        <v>150000</v>
      </c>
      <c r="P242" s="53"/>
      <c r="Q242" s="171"/>
    </row>
    <row r="243" spans="1:17" s="169" customFormat="1" ht="31.5" hidden="1" customHeight="1">
      <c r="A243" s="156">
        <v>46</v>
      </c>
      <c r="B243" s="196" t="s">
        <v>437</v>
      </c>
      <c r="C243" s="208" t="s">
        <v>108</v>
      </c>
      <c r="D243" s="159" t="s">
        <v>721</v>
      </c>
      <c r="E243" s="160">
        <v>35000</v>
      </c>
      <c r="F243" s="161">
        <v>35000</v>
      </c>
      <c r="G243" s="162">
        <v>0</v>
      </c>
      <c r="H243" s="162">
        <v>50000</v>
      </c>
      <c r="I243" s="162">
        <v>50000</v>
      </c>
      <c r="J243" s="162">
        <v>0</v>
      </c>
      <c r="K243" s="163">
        <f t="shared" si="33"/>
        <v>-15000</v>
      </c>
      <c r="L243" s="175">
        <f t="shared" si="37"/>
        <v>-0.3</v>
      </c>
      <c r="M243" s="166"/>
      <c r="N243" s="166"/>
      <c r="O243" s="166">
        <f t="shared" si="36"/>
        <v>35000</v>
      </c>
      <c r="P243" s="53"/>
      <c r="Q243" s="171"/>
    </row>
    <row r="244" spans="1:17" s="169" customFormat="1" ht="31.5" hidden="1" customHeight="1">
      <c r="A244" s="156">
        <v>47</v>
      </c>
      <c r="B244" s="196" t="s">
        <v>438</v>
      </c>
      <c r="C244" s="208" t="s">
        <v>108</v>
      </c>
      <c r="D244" s="159" t="s">
        <v>722</v>
      </c>
      <c r="E244" s="160">
        <v>1000000</v>
      </c>
      <c r="F244" s="161">
        <v>1000000</v>
      </c>
      <c r="G244" s="162">
        <v>0</v>
      </c>
      <c r="H244" s="162">
        <v>1000000</v>
      </c>
      <c r="I244" s="162">
        <v>1000000</v>
      </c>
      <c r="J244" s="162">
        <v>0</v>
      </c>
      <c r="K244" s="163">
        <f t="shared" si="33"/>
        <v>0</v>
      </c>
      <c r="L244" s="175">
        <f t="shared" si="37"/>
        <v>0</v>
      </c>
      <c r="M244" s="166"/>
      <c r="N244" s="166"/>
      <c r="O244" s="166">
        <f t="shared" si="36"/>
        <v>1000000</v>
      </c>
      <c r="P244" s="53"/>
      <c r="Q244" s="171"/>
    </row>
    <row r="245" spans="1:17" s="169" customFormat="1" ht="31.5" hidden="1" customHeight="1">
      <c r="A245" s="156">
        <v>48</v>
      </c>
      <c r="B245" s="217" t="s">
        <v>128</v>
      </c>
      <c r="C245" s="208" t="s">
        <v>85</v>
      </c>
      <c r="D245" s="159" t="s">
        <v>723</v>
      </c>
      <c r="E245" s="160">
        <v>57361</v>
      </c>
      <c r="F245" s="161">
        <v>0</v>
      </c>
      <c r="G245" s="162">
        <v>57361</v>
      </c>
      <c r="H245" s="162">
        <v>52804</v>
      </c>
      <c r="I245" s="162">
        <v>0</v>
      </c>
      <c r="J245" s="162">
        <v>52804</v>
      </c>
      <c r="K245" s="163">
        <f t="shared" si="33"/>
        <v>4557</v>
      </c>
      <c r="L245" s="175">
        <f t="shared" si="37"/>
        <v>8.6300280281796829E-2</v>
      </c>
      <c r="M245" s="166"/>
      <c r="N245" s="166"/>
      <c r="O245" s="166">
        <f t="shared" si="36"/>
        <v>57361</v>
      </c>
      <c r="P245" s="53"/>
      <c r="Q245" s="171"/>
    </row>
    <row r="246" spans="1:17" s="169" customFormat="1" ht="31.5" customHeight="1">
      <c r="A246" s="178"/>
      <c r="B246" s="257" t="s">
        <v>828</v>
      </c>
      <c r="C246" s="250" t="s">
        <v>840</v>
      </c>
      <c r="D246" s="251"/>
      <c r="E246" s="252"/>
      <c r="F246" s="253"/>
      <c r="G246" s="182"/>
      <c r="H246" s="182"/>
      <c r="I246" s="182"/>
      <c r="J246" s="182"/>
      <c r="K246" s="183"/>
      <c r="L246" s="214"/>
      <c r="M246" s="188">
        <v>300000</v>
      </c>
      <c r="N246" s="188"/>
      <c r="O246" s="166">
        <f>E246+M246-N246</f>
        <v>300000</v>
      </c>
      <c r="P246" s="124" t="s">
        <v>852</v>
      </c>
      <c r="Q246" s="171"/>
    </row>
    <row r="247" spans="1:17" s="169" customFormat="1" ht="31.5" customHeight="1">
      <c r="A247" s="237"/>
      <c r="B247" s="258" t="s">
        <v>833</v>
      </c>
      <c r="C247" s="250" t="s">
        <v>840</v>
      </c>
      <c r="D247" s="251"/>
      <c r="E247" s="252"/>
      <c r="F247" s="253"/>
      <c r="G247" s="259"/>
      <c r="H247" s="259"/>
      <c r="I247" s="259"/>
      <c r="J247" s="259"/>
      <c r="K247" s="241"/>
      <c r="L247" s="242"/>
      <c r="M247" s="238">
        <v>300000</v>
      </c>
      <c r="N247" s="238"/>
      <c r="O247" s="166">
        <f t="shared" si="36"/>
        <v>300000</v>
      </c>
      <c r="P247" s="264" t="s">
        <v>899</v>
      </c>
      <c r="Q247" s="171"/>
    </row>
    <row r="248" spans="1:17" s="169" customFormat="1" ht="31.5" customHeight="1">
      <c r="A248" s="178"/>
      <c r="B248" s="257" t="s">
        <v>829</v>
      </c>
      <c r="C248" s="250" t="s">
        <v>840</v>
      </c>
      <c r="D248" s="251"/>
      <c r="E248" s="252"/>
      <c r="F248" s="253"/>
      <c r="G248" s="182"/>
      <c r="H248" s="182"/>
      <c r="I248" s="182"/>
      <c r="J248" s="182"/>
      <c r="K248" s="183"/>
      <c r="L248" s="214"/>
      <c r="M248" s="188">
        <v>300000</v>
      </c>
      <c r="N248" s="188"/>
      <c r="O248" s="166">
        <f t="shared" si="36"/>
        <v>300000</v>
      </c>
      <c r="P248" s="124" t="s">
        <v>853</v>
      </c>
      <c r="Q248" s="171"/>
    </row>
    <row r="249" spans="1:17" s="169" customFormat="1" ht="31.5" customHeight="1">
      <c r="A249" s="178"/>
      <c r="B249" s="218" t="s">
        <v>819</v>
      </c>
      <c r="C249" s="219" t="s">
        <v>820</v>
      </c>
      <c r="D249" s="179"/>
      <c r="E249" s="160"/>
      <c r="F249" s="180"/>
      <c r="G249" s="181"/>
      <c r="H249" s="181"/>
      <c r="I249" s="181"/>
      <c r="J249" s="181"/>
      <c r="K249" s="163"/>
      <c r="L249" s="214"/>
      <c r="M249" s="188">
        <v>612000</v>
      </c>
      <c r="N249" s="188"/>
      <c r="O249" s="166">
        <f t="shared" si="36"/>
        <v>612000</v>
      </c>
      <c r="P249" s="124" t="s">
        <v>854</v>
      </c>
      <c r="Q249" s="171"/>
    </row>
    <row r="250" spans="1:17" s="169" customFormat="1" ht="31.5" hidden="1" customHeight="1">
      <c r="A250" s="156"/>
      <c r="B250" s="220" t="s">
        <v>70</v>
      </c>
      <c r="C250" s="208" t="s">
        <v>108</v>
      </c>
      <c r="D250" s="159"/>
      <c r="E250" s="160"/>
      <c r="F250" s="161"/>
      <c r="G250" s="162"/>
      <c r="H250" s="162">
        <v>169200</v>
      </c>
      <c r="I250" s="162">
        <v>169200</v>
      </c>
      <c r="J250" s="162">
        <v>0</v>
      </c>
      <c r="K250" s="163">
        <f>SUM(E250-H250)</f>
        <v>-169200</v>
      </c>
      <c r="L250" s="175">
        <f t="shared" ref="L250:L261" si="38">K250/H250</f>
        <v>-1</v>
      </c>
      <c r="M250" s="166"/>
      <c r="N250" s="166"/>
      <c r="O250" s="166">
        <f t="shared" si="36"/>
        <v>0</v>
      </c>
      <c r="P250" s="167"/>
      <c r="Q250" s="171"/>
    </row>
    <row r="251" spans="1:17" s="146" customFormat="1" ht="31.5" customHeight="1">
      <c r="A251" s="137"/>
      <c r="B251" s="200" t="s">
        <v>842</v>
      </c>
      <c r="C251" s="201"/>
      <c r="D251" s="201"/>
      <c r="E251" s="202">
        <v>42107512</v>
      </c>
      <c r="F251" s="203">
        <v>1800000</v>
      </c>
      <c r="G251" s="204">
        <v>40307512</v>
      </c>
      <c r="H251" s="204">
        <v>38239192</v>
      </c>
      <c r="I251" s="205">
        <v>3734500</v>
      </c>
      <c r="J251" s="205">
        <v>34504692</v>
      </c>
      <c r="K251" s="215">
        <v>3868320</v>
      </c>
      <c r="L251" s="211">
        <v>0.10116113332101787</v>
      </c>
      <c r="M251" s="195">
        <f>SUM(M260:M292)</f>
        <v>4738000</v>
      </c>
      <c r="N251" s="195">
        <f>SUM(N260:N292)</f>
        <v>0</v>
      </c>
      <c r="O251" s="221">
        <f>E251+M251-N251</f>
        <v>46845512</v>
      </c>
      <c r="P251" s="155"/>
      <c r="Q251" s="212"/>
    </row>
    <row r="252" spans="1:17" s="169" customFormat="1" ht="31.5" hidden="1" customHeight="1">
      <c r="A252" s="156">
        <v>1</v>
      </c>
      <c r="B252" s="222" t="s">
        <v>439</v>
      </c>
      <c r="C252" s="223" t="s">
        <v>83</v>
      </c>
      <c r="D252" s="159" t="s">
        <v>724</v>
      </c>
      <c r="E252" s="160">
        <v>970000</v>
      </c>
      <c r="F252" s="161">
        <v>0</v>
      </c>
      <c r="G252" s="162">
        <v>970000</v>
      </c>
      <c r="H252" s="162">
        <v>550000</v>
      </c>
      <c r="I252" s="162">
        <v>0</v>
      </c>
      <c r="J252" s="162">
        <v>550000</v>
      </c>
      <c r="K252" s="163">
        <f t="shared" ref="K252:K268" si="39">SUM(E252-H252)</f>
        <v>420000</v>
      </c>
      <c r="L252" s="175">
        <f t="shared" si="38"/>
        <v>0.76363636363636367</v>
      </c>
      <c r="M252" s="166"/>
      <c r="N252" s="166"/>
      <c r="O252" s="166">
        <f t="shared" ref="O252:O259" si="40">E252+M252-N252</f>
        <v>970000</v>
      </c>
      <c r="P252" s="167"/>
      <c r="Q252" s="171"/>
    </row>
    <row r="253" spans="1:17" s="169" customFormat="1" ht="31.5" hidden="1" customHeight="1">
      <c r="A253" s="156">
        <v>2</v>
      </c>
      <c r="B253" s="222" t="s">
        <v>440</v>
      </c>
      <c r="C253" s="223" t="s">
        <v>83</v>
      </c>
      <c r="D253" s="159" t="s">
        <v>725</v>
      </c>
      <c r="E253" s="160">
        <v>9588000</v>
      </c>
      <c r="F253" s="161">
        <v>0</v>
      </c>
      <c r="G253" s="162">
        <v>9588000</v>
      </c>
      <c r="H253" s="162">
        <v>5236000</v>
      </c>
      <c r="I253" s="162">
        <v>0</v>
      </c>
      <c r="J253" s="162">
        <v>5236000</v>
      </c>
      <c r="K253" s="163">
        <f t="shared" si="39"/>
        <v>4352000</v>
      </c>
      <c r="L253" s="175">
        <f t="shared" si="38"/>
        <v>0.83116883116883122</v>
      </c>
      <c r="M253" s="166"/>
      <c r="N253" s="166"/>
      <c r="O253" s="166">
        <f t="shared" si="40"/>
        <v>9588000</v>
      </c>
      <c r="P253" s="167"/>
      <c r="Q253" s="171"/>
    </row>
    <row r="254" spans="1:17" s="169" customFormat="1" ht="31.5" hidden="1" customHeight="1">
      <c r="A254" s="156">
        <v>3</v>
      </c>
      <c r="B254" s="222" t="s">
        <v>441</v>
      </c>
      <c r="C254" s="223" t="s">
        <v>83</v>
      </c>
      <c r="D254" s="159" t="s">
        <v>726</v>
      </c>
      <c r="E254" s="160">
        <v>130000</v>
      </c>
      <c r="F254" s="161">
        <v>0</v>
      </c>
      <c r="G254" s="162">
        <v>130000</v>
      </c>
      <c r="H254" s="162">
        <v>130000</v>
      </c>
      <c r="I254" s="162">
        <v>0</v>
      </c>
      <c r="J254" s="162">
        <v>130000</v>
      </c>
      <c r="K254" s="163">
        <f t="shared" si="39"/>
        <v>0</v>
      </c>
      <c r="L254" s="175">
        <f t="shared" si="38"/>
        <v>0</v>
      </c>
      <c r="M254" s="166"/>
      <c r="N254" s="166"/>
      <c r="O254" s="166">
        <f t="shared" si="40"/>
        <v>130000</v>
      </c>
      <c r="P254" s="167"/>
      <c r="Q254" s="171"/>
    </row>
    <row r="255" spans="1:17" s="169" customFormat="1" ht="31.5" hidden="1" customHeight="1">
      <c r="A255" s="156">
        <v>4</v>
      </c>
      <c r="B255" s="222" t="s">
        <v>442</v>
      </c>
      <c r="C255" s="223" t="s">
        <v>83</v>
      </c>
      <c r="D255" s="159" t="s">
        <v>727</v>
      </c>
      <c r="E255" s="160">
        <v>825000</v>
      </c>
      <c r="F255" s="161">
        <v>0</v>
      </c>
      <c r="G255" s="162">
        <v>825000</v>
      </c>
      <c r="H255" s="162">
        <v>130000</v>
      </c>
      <c r="I255" s="162">
        <v>0</v>
      </c>
      <c r="J255" s="162">
        <v>130000</v>
      </c>
      <c r="K255" s="163">
        <f t="shared" si="39"/>
        <v>695000</v>
      </c>
      <c r="L255" s="175">
        <f t="shared" si="38"/>
        <v>5.3461538461538458</v>
      </c>
      <c r="M255" s="166"/>
      <c r="N255" s="166"/>
      <c r="O255" s="166">
        <f t="shared" si="40"/>
        <v>825000</v>
      </c>
      <c r="P255" s="167"/>
      <c r="Q255" s="171"/>
    </row>
    <row r="256" spans="1:17" s="169" customFormat="1" ht="31.5" hidden="1" customHeight="1">
      <c r="A256" s="156">
        <v>5</v>
      </c>
      <c r="B256" s="222" t="s">
        <v>443</v>
      </c>
      <c r="C256" s="223" t="s">
        <v>83</v>
      </c>
      <c r="D256" s="159" t="s">
        <v>728</v>
      </c>
      <c r="E256" s="160">
        <v>1200000</v>
      </c>
      <c r="F256" s="161">
        <v>0</v>
      </c>
      <c r="G256" s="162">
        <v>1200000</v>
      </c>
      <c r="H256" s="162">
        <v>500000</v>
      </c>
      <c r="I256" s="162">
        <v>0</v>
      </c>
      <c r="J256" s="162">
        <v>500000</v>
      </c>
      <c r="K256" s="163">
        <f t="shared" si="39"/>
        <v>700000</v>
      </c>
      <c r="L256" s="175">
        <f t="shared" si="38"/>
        <v>1.4</v>
      </c>
      <c r="M256" s="166"/>
      <c r="N256" s="166"/>
      <c r="O256" s="166">
        <f t="shared" si="40"/>
        <v>1200000</v>
      </c>
      <c r="P256" s="167"/>
      <c r="Q256" s="171"/>
    </row>
    <row r="257" spans="1:17" s="169" customFormat="1" ht="31.5" hidden="1" customHeight="1">
      <c r="A257" s="156">
        <v>6</v>
      </c>
      <c r="B257" s="222" t="s">
        <v>444</v>
      </c>
      <c r="C257" s="223" t="s">
        <v>83</v>
      </c>
      <c r="D257" s="159" t="s">
        <v>729</v>
      </c>
      <c r="E257" s="160">
        <v>650000</v>
      </c>
      <c r="F257" s="161">
        <v>0</v>
      </c>
      <c r="G257" s="162">
        <v>650000</v>
      </c>
      <c r="H257" s="162">
        <v>750000</v>
      </c>
      <c r="I257" s="162">
        <v>0</v>
      </c>
      <c r="J257" s="162">
        <v>750000</v>
      </c>
      <c r="K257" s="163">
        <f t="shared" si="39"/>
        <v>-100000</v>
      </c>
      <c r="L257" s="175">
        <f t="shared" si="38"/>
        <v>-0.13333333333333333</v>
      </c>
      <c r="M257" s="166"/>
      <c r="N257" s="166"/>
      <c r="O257" s="166">
        <f t="shared" si="40"/>
        <v>650000</v>
      </c>
      <c r="P257" s="167"/>
      <c r="Q257" s="171"/>
    </row>
    <row r="258" spans="1:17" s="169" customFormat="1" ht="31.5" hidden="1" customHeight="1">
      <c r="A258" s="156">
        <v>7</v>
      </c>
      <c r="B258" s="222" t="s">
        <v>445</v>
      </c>
      <c r="C258" s="223" t="s">
        <v>83</v>
      </c>
      <c r="D258" s="159" t="s">
        <v>730</v>
      </c>
      <c r="E258" s="160">
        <v>720000</v>
      </c>
      <c r="F258" s="161">
        <v>0</v>
      </c>
      <c r="G258" s="162">
        <v>720000</v>
      </c>
      <c r="H258" s="162">
        <v>720000</v>
      </c>
      <c r="I258" s="162">
        <v>0</v>
      </c>
      <c r="J258" s="162">
        <v>720000</v>
      </c>
      <c r="K258" s="163">
        <f t="shared" si="39"/>
        <v>0</v>
      </c>
      <c r="L258" s="175">
        <f t="shared" si="38"/>
        <v>0</v>
      </c>
      <c r="M258" s="166"/>
      <c r="N258" s="166"/>
      <c r="O258" s="166">
        <f t="shared" si="40"/>
        <v>720000</v>
      </c>
      <c r="P258" s="167"/>
      <c r="Q258" s="171"/>
    </row>
    <row r="259" spans="1:17" s="169" customFormat="1" ht="31.5" hidden="1" customHeight="1">
      <c r="A259" s="156">
        <v>8</v>
      </c>
      <c r="B259" s="222" t="s">
        <v>446</v>
      </c>
      <c r="C259" s="223" t="s">
        <v>83</v>
      </c>
      <c r="D259" s="159" t="s">
        <v>731</v>
      </c>
      <c r="E259" s="160">
        <v>400000</v>
      </c>
      <c r="F259" s="161">
        <v>0</v>
      </c>
      <c r="G259" s="162">
        <v>400000</v>
      </c>
      <c r="H259" s="162">
        <v>400000</v>
      </c>
      <c r="I259" s="162">
        <v>0</v>
      </c>
      <c r="J259" s="162">
        <v>400000</v>
      </c>
      <c r="K259" s="163">
        <f t="shared" si="39"/>
        <v>0</v>
      </c>
      <c r="L259" s="175">
        <f t="shared" si="38"/>
        <v>0</v>
      </c>
      <c r="M259" s="166"/>
      <c r="N259" s="166"/>
      <c r="O259" s="166">
        <f t="shared" si="40"/>
        <v>400000</v>
      </c>
      <c r="P259" s="167"/>
      <c r="Q259" s="171"/>
    </row>
    <row r="260" spans="1:17" s="169" customFormat="1" ht="31.5" customHeight="1">
      <c r="A260" s="156"/>
      <c r="B260" s="224" t="s">
        <v>447</v>
      </c>
      <c r="C260" s="223" t="s">
        <v>83</v>
      </c>
      <c r="D260" s="159" t="s">
        <v>732</v>
      </c>
      <c r="E260" s="160">
        <v>450000</v>
      </c>
      <c r="F260" s="161">
        <v>0</v>
      </c>
      <c r="G260" s="162">
        <v>450000</v>
      </c>
      <c r="H260" s="162">
        <v>72000</v>
      </c>
      <c r="I260" s="162">
        <v>0</v>
      </c>
      <c r="J260" s="162">
        <v>162000</v>
      </c>
      <c r="K260" s="163">
        <f t="shared" si="39"/>
        <v>378000</v>
      </c>
      <c r="L260" s="175">
        <f t="shared" si="38"/>
        <v>5.25</v>
      </c>
      <c r="M260" s="166">
        <v>550000</v>
      </c>
      <c r="N260" s="166"/>
      <c r="O260" s="166">
        <f>E260+M260-N260</f>
        <v>1000000</v>
      </c>
      <c r="P260" s="265" t="s">
        <v>904</v>
      </c>
      <c r="Q260" s="171"/>
    </row>
    <row r="261" spans="1:17" s="169" customFormat="1" ht="31.5" hidden="1" customHeight="1">
      <c r="A261" s="156">
        <v>10</v>
      </c>
      <c r="B261" s="222" t="s">
        <v>448</v>
      </c>
      <c r="C261" s="223" t="s">
        <v>83</v>
      </c>
      <c r="D261" s="159" t="s">
        <v>733</v>
      </c>
      <c r="E261" s="160">
        <v>493500</v>
      </c>
      <c r="F261" s="161">
        <v>0</v>
      </c>
      <c r="G261" s="162">
        <v>493500</v>
      </c>
      <c r="H261" s="162">
        <v>900000</v>
      </c>
      <c r="I261" s="162">
        <v>0</v>
      </c>
      <c r="J261" s="162">
        <v>900000</v>
      </c>
      <c r="K261" s="163">
        <f t="shared" si="39"/>
        <v>-406500</v>
      </c>
      <c r="L261" s="175">
        <f t="shared" si="38"/>
        <v>-0.45166666666666666</v>
      </c>
      <c r="M261" s="166"/>
      <c r="N261" s="166"/>
      <c r="O261" s="166">
        <f t="shared" ref="O261:O292" si="41">E261+M261-N261</f>
        <v>493500</v>
      </c>
      <c r="P261" s="269"/>
      <c r="Q261" s="171"/>
    </row>
    <row r="262" spans="1:17" s="169" customFormat="1" ht="31.5" hidden="1" customHeight="1">
      <c r="A262" s="156">
        <v>11</v>
      </c>
      <c r="B262" s="222" t="s">
        <v>449</v>
      </c>
      <c r="C262" s="223" t="s">
        <v>22</v>
      </c>
      <c r="D262" s="159" t="s">
        <v>734</v>
      </c>
      <c r="E262" s="160">
        <v>950000</v>
      </c>
      <c r="F262" s="161">
        <v>950000</v>
      </c>
      <c r="G262" s="162">
        <v>0</v>
      </c>
      <c r="H262" s="162">
        <v>0</v>
      </c>
      <c r="I262" s="162"/>
      <c r="J262" s="162"/>
      <c r="K262" s="163">
        <f t="shared" si="39"/>
        <v>950000</v>
      </c>
      <c r="L262" s="175" t="s">
        <v>807</v>
      </c>
      <c r="M262" s="166"/>
      <c r="N262" s="166"/>
      <c r="O262" s="166">
        <f t="shared" si="41"/>
        <v>950000</v>
      </c>
      <c r="P262" s="269"/>
      <c r="Q262" s="171"/>
    </row>
    <row r="263" spans="1:17" s="169" customFormat="1" ht="31.5" hidden="1" customHeight="1">
      <c r="A263" s="156">
        <v>12</v>
      </c>
      <c r="B263" s="222" t="s">
        <v>450</v>
      </c>
      <c r="C263" s="223" t="s">
        <v>22</v>
      </c>
      <c r="D263" s="159" t="s">
        <v>735</v>
      </c>
      <c r="E263" s="160">
        <v>700000</v>
      </c>
      <c r="F263" s="161">
        <v>700000</v>
      </c>
      <c r="G263" s="162">
        <v>0</v>
      </c>
      <c r="H263" s="162">
        <v>0</v>
      </c>
      <c r="I263" s="162"/>
      <c r="J263" s="162"/>
      <c r="K263" s="163">
        <f t="shared" si="39"/>
        <v>700000</v>
      </c>
      <c r="L263" s="175" t="s">
        <v>807</v>
      </c>
      <c r="M263" s="166"/>
      <c r="N263" s="166"/>
      <c r="O263" s="166">
        <f t="shared" si="41"/>
        <v>700000</v>
      </c>
      <c r="P263" s="269"/>
      <c r="Q263" s="171"/>
    </row>
    <row r="264" spans="1:17" s="169" customFormat="1" ht="31.5" hidden="1" customHeight="1">
      <c r="A264" s="156">
        <v>13</v>
      </c>
      <c r="B264" s="222" t="s">
        <v>451</v>
      </c>
      <c r="C264" s="223" t="s">
        <v>83</v>
      </c>
      <c r="D264" s="159" t="s">
        <v>736</v>
      </c>
      <c r="E264" s="160">
        <v>30000</v>
      </c>
      <c r="F264" s="161">
        <v>0</v>
      </c>
      <c r="G264" s="162">
        <v>30000</v>
      </c>
      <c r="H264" s="162">
        <v>0</v>
      </c>
      <c r="I264" s="162"/>
      <c r="J264" s="162"/>
      <c r="K264" s="163">
        <f t="shared" si="39"/>
        <v>30000</v>
      </c>
      <c r="L264" s="175" t="s">
        <v>807</v>
      </c>
      <c r="M264" s="166"/>
      <c r="N264" s="166"/>
      <c r="O264" s="166">
        <f t="shared" si="41"/>
        <v>30000</v>
      </c>
      <c r="P264" s="269"/>
      <c r="Q264" s="171"/>
    </row>
    <row r="265" spans="1:17" s="169" customFormat="1" ht="31.5" hidden="1" customHeight="1">
      <c r="A265" s="156">
        <v>14</v>
      </c>
      <c r="B265" s="222" t="s">
        <v>452</v>
      </c>
      <c r="C265" s="223" t="s">
        <v>83</v>
      </c>
      <c r="D265" s="159" t="s">
        <v>737</v>
      </c>
      <c r="E265" s="160">
        <v>100000</v>
      </c>
      <c r="F265" s="161">
        <v>0</v>
      </c>
      <c r="G265" s="162">
        <v>100000</v>
      </c>
      <c r="H265" s="162">
        <v>0</v>
      </c>
      <c r="I265" s="162">
        <v>0</v>
      </c>
      <c r="J265" s="162">
        <v>0</v>
      </c>
      <c r="K265" s="163">
        <f t="shared" si="39"/>
        <v>100000</v>
      </c>
      <c r="L265" s="175" t="s">
        <v>807</v>
      </c>
      <c r="M265" s="166"/>
      <c r="N265" s="166"/>
      <c r="O265" s="166">
        <f t="shared" si="41"/>
        <v>100000</v>
      </c>
      <c r="P265" s="269"/>
      <c r="Q265" s="171"/>
    </row>
    <row r="266" spans="1:17" s="169" customFormat="1" ht="31.5" hidden="1" customHeight="1">
      <c r="A266" s="156">
        <v>15</v>
      </c>
      <c r="B266" s="222" t="s">
        <v>453</v>
      </c>
      <c r="C266" s="223" t="s">
        <v>83</v>
      </c>
      <c r="D266" s="159" t="s">
        <v>738</v>
      </c>
      <c r="E266" s="160">
        <v>200000</v>
      </c>
      <c r="F266" s="161">
        <v>0</v>
      </c>
      <c r="G266" s="162">
        <v>200000</v>
      </c>
      <c r="H266" s="162">
        <v>0</v>
      </c>
      <c r="I266" s="162">
        <v>0</v>
      </c>
      <c r="J266" s="162">
        <v>0</v>
      </c>
      <c r="K266" s="163">
        <f t="shared" si="39"/>
        <v>200000</v>
      </c>
      <c r="L266" s="175" t="s">
        <v>807</v>
      </c>
      <c r="M266" s="166"/>
      <c r="N266" s="166"/>
      <c r="O266" s="166">
        <f t="shared" si="41"/>
        <v>200000</v>
      </c>
      <c r="P266" s="269"/>
      <c r="Q266" s="171"/>
    </row>
    <row r="267" spans="1:17" s="169" customFormat="1" ht="31.5" hidden="1" customHeight="1">
      <c r="A267" s="156">
        <v>16</v>
      </c>
      <c r="B267" s="222" t="s">
        <v>454</v>
      </c>
      <c r="C267" s="223" t="s">
        <v>83</v>
      </c>
      <c r="D267" s="159" t="s">
        <v>739</v>
      </c>
      <c r="E267" s="160">
        <v>1500000</v>
      </c>
      <c r="F267" s="161">
        <v>0</v>
      </c>
      <c r="G267" s="162">
        <v>1500000</v>
      </c>
      <c r="H267" s="162">
        <v>0</v>
      </c>
      <c r="I267" s="162">
        <v>0</v>
      </c>
      <c r="J267" s="162">
        <v>0</v>
      </c>
      <c r="K267" s="163">
        <f t="shared" si="39"/>
        <v>1500000</v>
      </c>
      <c r="L267" s="175" t="s">
        <v>807</v>
      </c>
      <c r="M267" s="166"/>
      <c r="N267" s="166"/>
      <c r="O267" s="166">
        <f t="shared" si="41"/>
        <v>1500000</v>
      </c>
      <c r="P267" s="269"/>
      <c r="Q267" s="171"/>
    </row>
    <row r="268" spans="1:17" s="169" customFormat="1" ht="70.5" customHeight="1">
      <c r="A268" s="156"/>
      <c r="B268" s="222" t="s">
        <v>455</v>
      </c>
      <c r="C268" s="223" t="s">
        <v>83</v>
      </c>
      <c r="D268" s="159" t="s">
        <v>740</v>
      </c>
      <c r="E268" s="160">
        <v>11587000</v>
      </c>
      <c r="F268" s="225">
        <v>0</v>
      </c>
      <c r="G268" s="216">
        <v>11587000</v>
      </c>
      <c r="H268" s="162">
        <v>12791000</v>
      </c>
      <c r="I268" s="216">
        <v>0</v>
      </c>
      <c r="J268" s="216">
        <v>12791000</v>
      </c>
      <c r="K268" s="163">
        <f t="shared" si="39"/>
        <v>-1204000</v>
      </c>
      <c r="L268" s="175">
        <f>K268/H268</f>
        <v>-9.412868423109999E-2</v>
      </c>
      <c r="M268" s="166">
        <v>3200000</v>
      </c>
      <c r="N268" s="166"/>
      <c r="O268" s="166">
        <f t="shared" si="41"/>
        <v>14787000</v>
      </c>
      <c r="P268" s="270" t="s">
        <v>887</v>
      </c>
      <c r="Q268" s="171"/>
    </row>
    <row r="269" spans="1:17" s="169" customFormat="1" ht="31.5" hidden="1" customHeight="1">
      <c r="A269" s="156">
        <v>18</v>
      </c>
      <c r="B269" s="222" t="s">
        <v>456</v>
      </c>
      <c r="C269" s="223" t="s">
        <v>83</v>
      </c>
      <c r="D269" s="159" t="s">
        <v>741</v>
      </c>
      <c r="E269" s="160">
        <v>1400000</v>
      </c>
      <c r="F269" s="225">
        <v>0</v>
      </c>
      <c r="G269" s="216">
        <v>1400000</v>
      </c>
      <c r="H269" s="162">
        <v>1400000</v>
      </c>
      <c r="I269" s="216">
        <v>0</v>
      </c>
      <c r="J269" s="216">
        <v>1400000</v>
      </c>
      <c r="K269" s="163">
        <f t="shared" ref="K269:K288" si="42">SUM(E269-H269)</f>
        <v>0</v>
      </c>
      <c r="L269" s="175">
        <f t="shared" ref="L269:L279" si="43">K269/H269</f>
        <v>0</v>
      </c>
      <c r="M269" s="166"/>
      <c r="N269" s="166"/>
      <c r="O269" s="166">
        <f t="shared" si="41"/>
        <v>1400000</v>
      </c>
      <c r="P269" s="167"/>
      <c r="Q269" s="171"/>
    </row>
    <row r="270" spans="1:17" s="169" customFormat="1" ht="31.5" hidden="1" customHeight="1">
      <c r="A270" s="156">
        <v>19</v>
      </c>
      <c r="B270" s="222" t="s">
        <v>109</v>
      </c>
      <c r="C270" s="223" t="s">
        <v>83</v>
      </c>
      <c r="D270" s="159" t="s">
        <v>742</v>
      </c>
      <c r="E270" s="160">
        <v>700000</v>
      </c>
      <c r="F270" s="225">
        <v>0</v>
      </c>
      <c r="G270" s="216">
        <v>700000</v>
      </c>
      <c r="H270" s="162">
        <v>700000</v>
      </c>
      <c r="I270" s="216">
        <v>0</v>
      </c>
      <c r="J270" s="216">
        <v>700000</v>
      </c>
      <c r="K270" s="163">
        <f t="shared" si="42"/>
        <v>0</v>
      </c>
      <c r="L270" s="175">
        <f t="shared" si="43"/>
        <v>0</v>
      </c>
      <c r="M270" s="166"/>
      <c r="N270" s="166"/>
      <c r="O270" s="166">
        <f t="shared" si="41"/>
        <v>700000</v>
      </c>
      <c r="P270" s="167"/>
      <c r="Q270" s="171"/>
    </row>
    <row r="271" spans="1:17" s="169" customFormat="1" ht="31.5" hidden="1" customHeight="1">
      <c r="A271" s="156">
        <v>20</v>
      </c>
      <c r="B271" s="222" t="s">
        <v>457</v>
      </c>
      <c r="C271" s="223" t="s">
        <v>83</v>
      </c>
      <c r="D271" s="159" t="s">
        <v>743</v>
      </c>
      <c r="E271" s="160">
        <v>150000</v>
      </c>
      <c r="F271" s="225">
        <v>0</v>
      </c>
      <c r="G271" s="216">
        <v>150000</v>
      </c>
      <c r="H271" s="162">
        <v>150000</v>
      </c>
      <c r="I271" s="216">
        <v>0</v>
      </c>
      <c r="J271" s="216">
        <v>150000</v>
      </c>
      <c r="K271" s="163">
        <f t="shared" si="42"/>
        <v>0</v>
      </c>
      <c r="L271" s="175">
        <f t="shared" si="43"/>
        <v>0</v>
      </c>
      <c r="M271" s="166"/>
      <c r="N271" s="166"/>
      <c r="O271" s="166">
        <f t="shared" si="41"/>
        <v>150000</v>
      </c>
      <c r="P271" s="167"/>
      <c r="Q271" s="171"/>
    </row>
    <row r="272" spans="1:17" s="169" customFormat="1" ht="31.5" hidden="1" customHeight="1">
      <c r="A272" s="156">
        <v>21</v>
      </c>
      <c r="B272" s="222" t="s">
        <v>458</v>
      </c>
      <c r="C272" s="223" t="s">
        <v>83</v>
      </c>
      <c r="D272" s="159" t="s">
        <v>744</v>
      </c>
      <c r="E272" s="160">
        <v>50000</v>
      </c>
      <c r="F272" s="225">
        <v>0</v>
      </c>
      <c r="G272" s="216">
        <v>50000</v>
      </c>
      <c r="H272" s="162">
        <v>270000</v>
      </c>
      <c r="I272" s="216">
        <v>0</v>
      </c>
      <c r="J272" s="216">
        <v>270000</v>
      </c>
      <c r="K272" s="163">
        <f t="shared" si="42"/>
        <v>-220000</v>
      </c>
      <c r="L272" s="175">
        <f t="shared" si="43"/>
        <v>-0.81481481481481477</v>
      </c>
      <c r="M272" s="166"/>
      <c r="N272" s="166"/>
      <c r="O272" s="166">
        <f t="shared" si="41"/>
        <v>50000</v>
      </c>
      <c r="P272" s="167"/>
      <c r="Q272" s="171"/>
    </row>
    <row r="273" spans="1:17" s="169" customFormat="1" ht="31.5" hidden="1" customHeight="1">
      <c r="A273" s="156">
        <v>22</v>
      </c>
      <c r="B273" s="222" t="s">
        <v>459</v>
      </c>
      <c r="C273" s="223" t="s">
        <v>83</v>
      </c>
      <c r="D273" s="159" t="s">
        <v>745</v>
      </c>
      <c r="E273" s="160">
        <v>200000</v>
      </c>
      <c r="F273" s="225">
        <v>0</v>
      </c>
      <c r="G273" s="216">
        <v>200000</v>
      </c>
      <c r="H273" s="162">
        <v>200000</v>
      </c>
      <c r="I273" s="216">
        <v>0</v>
      </c>
      <c r="J273" s="216">
        <v>200000</v>
      </c>
      <c r="K273" s="163">
        <f t="shared" si="42"/>
        <v>0</v>
      </c>
      <c r="L273" s="175">
        <f t="shared" si="43"/>
        <v>0</v>
      </c>
      <c r="M273" s="166"/>
      <c r="N273" s="166"/>
      <c r="O273" s="166">
        <f t="shared" si="41"/>
        <v>200000</v>
      </c>
      <c r="P273" s="167"/>
      <c r="Q273" s="171"/>
    </row>
    <row r="274" spans="1:17" s="169" customFormat="1" ht="31.5" hidden="1" customHeight="1">
      <c r="A274" s="156">
        <v>23</v>
      </c>
      <c r="B274" s="222" t="s">
        <v>460</v>
      </c>
      <c r="C274" s="223" t="s">
        <v>83</v>
      </c>
      <c r="D274" s="159" t="s">
        <v>746</v>
      </c>
      <c r="E274" s="160">
        <v>2525000</v>
      </c>
      <c r="F274" s="161">
        <v>0</v>
      </c>
      <c r="G274" s="162">
        <v>2525000</v>
      </c>
      <c r="H274" s="162">
        <v>2425000</v>
      </c>
      <c r="I274" s="162">
        <v>0</v>
      </c>
      <c r="J274" s="162">
        <v>2425000</v>
      </c>
      <c r="K274" s="163">
        <f t="shared" si="42"/>
        <v>100000</v>
      </c>
      <c r="L274" s="175">
        <f t="shared" si="43"/>
        <v>4.1237113402061855E-2</v>
      </c>
      <c r="M274" s="166"/>
      <c r="N274" s="166"/>
      <c r="O274" s="166">
        <f t="shared" si="41"/>
        <v>2525000</v>
      </c>
      <c r="P274" s="167"/>
      <c r="Q274" s="171"/>
    </row>
    <row r="275" spans="1:17" s="169" customFormat="1" ht="31.5" hidden="1" customHeight="1">
      <c r="A275" s="156">
        <v>24</v>
      </c>
      <c r="B275" s="222" t="s">
        <v>461</v>
      </c>
      <c r="C275" s="223" t="s">
        <v>83</v>
      </c>
      <c r="D275" s="159" t="s">
        <v>747</v>
      </c>
      <c r="E275" s="160">
        <v>1200000</v>
      </c>
      <c r="F275" s="161">
        <v>0</v>
      </c>
      <c r="G275" s="162">
        <v>1200000</v>
      </c>
      <c r="H275" s="162">
        <v>1250000</v>
      </c>
      <c r="I275" s="162">
        <v>0</v>
      </c>
      <c r="J275" s="162">
        <v>1250000</v>
      </c>
      <c r="K275" s="163">
        <f t="shared" si="42"/>
        <v>-50000</v>
      </c>
      <c r="L275" s="175">
        <f t="shared" si="43"/>
        <v>-0.04</v>
      </c>
      <c r="M275" s="166"/>
      <c r="N275" s="166"/>
      <c r="O275" s="166">
        <f t="shared" si="41"/>
        <v>1200000</v>
      </c>
      <c r="P275" s="167"/>
      <c r="Q275" s="171"/>
    </row>
    <row r="276" spans="1:17" s="169" customFormat="1" ht="31.5" hidden="1" customHeight="1">
      <c r="A276" s="156">
        <v>25</v>
      </c>
      <c r="B276" s="222" t="s">
        <v>462</v>
      </c>
      <c r="C276" s="223" t="s">
        <v>83</v>
      </c>
      <c r="D276" s="159" t="s">
        <v>748</v>
      </c>
      <c r="E276" s="160">
        <v>1600000</v>
      </c>
      <c r="F276" s="225">
        <v>0</v>
      </c>
      <c r="G276" s="216">
        <v>1600000</v>
      </c>
      <c r="H276" s="162">
        <v>1600000</v>
      </c>
      <c r="I276" s="216">
        <v>0</v>
      </c>
      <c r="J276" s="216">
        <v>1600000</v>
      </c>
      <c r="K276" s="163">
        <f t="shared" si="42"/>
        <v>0</v>
      </c>
      <c r="L276" s="175">
        <f t="shared" si="43"/>
        <v>0</v>
      </c>
      <c r="M276" s="166"/>
      <c r="N276" s="166"/>
      <c r="O276" s="166">
        <f t="shared" si="41"/>
        <v>1600000</v>
      </c>
      <c r="P276" s="167"/>
      <c r="Q276" s="171"/>
    </row>
    <row r="277" spans="1:17" s="169" customFormat="1" ht="31.5" hidden="1" customHeight="1">
      <c r="A277" s="156">
        <v>26</v>
      </c>
      <c r="B277" s="222" t="s">
        <v>463</v>
      </c>
      <c r="C277" s="223" t="s">
        <v>83</v>
      </c>
      <c r="D277" s="159" t="s">
        <v>749</v>
      </c>
      <c r="E277" s="160">
        <v>6917</v>
      </c>
      <c r="F277" s="225">
        <v>0</v>
      </c>
      <c r="G277" s="216">
        <v>6917</v>
      </c>
      <c r="H277" s="162">
        <v>90874</v>
      </c>
      <c r="I277" s="216">
        <v>0</v>
      </c>
      <c r="J277" s="216">
        <v>90874</v>
      </c>
      <c r="K277" s="163">
        <f t="shared" si="42"/>
        <v>-83957</v>
      </c>
      <c r="L277" s="175">
        <f t="shared" si="43"/>
        <v>-0.9238836190769637</v>
      </c>
      <c r="M277" s="166"/>
      <c r="N277" s="166"/>
      <c r="O277" s="166">
        <f t="shared" si="41"/>
        <v>6917</v>
      </c>
      <c r="P277" s="167"/>
      <c r="Q277" s="171"/>
    </row>
    <row r="278" spans="1:17" s="169" customFormat="1" ht="31.5" hidden="1" customHeight="1">
      <c r="A278" s="156">
        <v>27</v>
      </c>
      <c r="B278" s="222" t="s">
        <v>464</v>
      </c>
      <c r="C278" s="223" t="s">
        <v>83</v>
      </c>
      <c r="D278" s="159" t="s">
        <v>750</v>
      </c>
      <c r="E278" s="160">
        <v>300000</v>
      </c>
      <c r="F278" s="225">
        <v>0</v>
      </c>
      <c r="G278" s="216">
        <v>300000</v>
      </c>
      <c r="H278" s="162">
        <v>300000</v>
      </c>
      <c r="I278" s="216">
        <v>0</v>
      </c>
      <c r="J278" s="216">
        <v>300000</v>
      </c>
      <c r="K278" s="163">
        <f t="shared" si="42"/>
        <v>0</v>
      </c>
      <c r="L278" s="175">
        <f t="shared" si="43"/>
        <v>0</v>
      </c>
      <c r="M278" s="166"/>
      <c r="N278" s="166"/>
      <c r="O278" s="166">
        <f t="shared" si="41"/>
        <v>300000</v>
      </c>
      <c r="P278" s="167"/>
      <c r="Q278" s="171"/>
    </row>
    <row r="279" spans="1:17" s="169" customFormat="1" ht="31.5" hidden="1" customHeight="1">
      <c r="A279" s="156">
        <v>28</v>
      </c>
      <c r="B279" s="222" t="s">
        <v>465</v>
      </c>
      <c r="C279" s="223" t="s">
        <v>22</v>
      </c>
      <c r="D279" s="159" t="s">
        <v>751</v>
      </c>
      <c r="E279" s="160">
        <v>225000</v>
      </c>
      <c r="F279" s="225">
        <v>150000</v>
      </c>
      <c r="G279" s="216">
        <v>75000</v>
      </c>
      <c r="H279" s="162">
        <v>227250</v>
      </c>
      <c r="I279" s="216">
        <v>151500</v>
      </c>
      <c r="J279" s="216">
        <v>75750</v>
      </c>
      <c r="K279" s="163">
        <f t="shared" si="42"/>
        <v>-2250</v>
      </c>
      <c r="L279" s="175">
        <f t="shared" si="43"/>
        <v>-9.9009900990099011E-3</v>
      </c>
      <c r="M279" s="166"/>
      <c r="N279" s="166"/>
      <c r="O279" s="166">
        <f t="shared" si="41"/>
        <v>225000</v>
      </c>
      <c r="P279" s="167"/>
      <c r="Q279" s="171"/>
    </row>
    <row r="280" spans="1:17" s="169" customFormat="1" ht="31.5" customHeight="1">
      <c r="A280" s="156"/>
      <c r="B280" s="222" t="s">
        <v>466</v>
      </c>
      <c r="C280" s="223" t="s">
        <v>83</v>
      </c>
      <c r="D280" s="159" t="s">
        <v>180</v>
      </c>
      <c r="E280" s="160">
        <v>400000</v>
      </c>
      <c r="F280" s="225">
        <v>0</v>
      </c>
      <c r="G280" s="216">
        <v>400000</v>
      </c>
      <c r="H280" s="162">
        <v>0</v>
      </c>
      <c r="I280" s="216">
        <v>0</v>
      </c>
      <c r="J280" s="216">
        <v>0</v>
      </c>
      <c r="K280" s="163">
        <f t="shared" si="42"/>
        <v>400000</v>
      </c>
      <c r="L280" s="175" t="s">
        <v>807</v>
      </c>
      <c r="M280" s="166">
        <v>63000</v>
      </c>
      <c r="N280" s="166"/>
      <c r="O280" s="166">
        <f>E280+M280-N280</f>
        <v>463000</v>
      </c>
      <c r="P280" s="53" t="s">
        <v>881</v>
      </c>
      <c r="Q280" s="171"/>
    </row>
    <row r="281" spans="1:17" s="169" customFormat="1" ht="31.5" hidden="1" customHeight="1">
      <c r="A281" s="156">
        <v>30</v>
      </c>
      <c r="B281" s="222" t="s">
        <v>467</v>
      </c>
      <c r="C281" s="223" t="s">
        <v>83</v>
      </c>
      <c r="D281" s="159" t="s">
        <v>752</v>
      </c>
      <c r="E281" s="160">
        <v>800000</v>
      </c>
      <c r="F281" s="225">
        <v>0</v>
      </c>
      <c r="G281" s="216">
        <v>800000</v>
      </c>
      <c r="H281" s="162">
        <v>0</v>
      </c>
      <c r="I281" s="216">
        <v>0</v>
      </c>
      <c r="J281" s="216">
        <v>0</v>
      </c>
      <c r="K281" s="163">
        <f t="shared" si="42"/>
        <v>800000</v>
      </c>
      <c r="L281" s="175" t="s">
        <v>807</v>
      </c>
      <c r="M281" s="166"/>
      <c r="N281" s="166"/>
      <c r="O281" s="166">
        <f t="shared" si="41"/>
        <v>800000</v>
      </c>
      <c r="P281" s="53"/>
      <c r="Q281" s="171"/>
    </row>
    <row r="282" spans="1:17" s="169" customFormat="1" ht="31.5" hidden="1" customHeight="1">
      <c r="A282" s="156">
        <v>31</v>
      </c>
      <c r="B282" s="222" t="s">
        <v>174</v>
      </c>
      <c r="C282" s="223" t="s">
        <v>83</v>
      </c>
      <c r="D282" s="159" t="s">
        <v>753</v>
      </c>
      <c r="E282" s="160">
        <v>244400</v>
      </c>
      <c r="F282" s="161">
        <v>0</v>
      </c>
      <c r="G282" s="162">
        <v>244400</v>
      </c>
      <c r="H282" s="162">
        <v>128000</v>
      </c>
      <c r="I282" s="162">
        <v>0</v>
      </c>
      <c r="J282" s="162">
        <v>128000</v>
      </c>
      <c r="K282" s="163">
        <f t="shared" si="42"/>
        <v>116400</v>
      </c>
      <c r="L282" s="175">
        <f t="shared" ref="L282:L288" si="44">K282/H282</f>
        <v>0.90937500000000004</v>
      </c>
      <c r="M282" s="166"/>
      <c r="N282" s="166"/>
      <c r="O282" s="166">
        <f t="shared" si="41"/>
        <v>244400</v>
      </c>
      <c r="P282" s="53"/>
      <c r="Q282" s="171"/>
    </row>
    <row r="283" spans="1:17" s="169" customFormat="1" ht="31.5" hidden="1" customHeight="1">
      <c r="A283" s="156">
        <v>32</v>
      </c>
      <c r="B283" s="222" t="s">
        <v>468</v>
      </c>
      <c r="C283" s="223" t="s">
        <v>83</v>
      </c>
      <c r="D283" s="159" t="s">
        <v>754</v>
      </c>
      <c r="E283" s="160">
        <v>295000</v>
      </c>
      <c r="F283" s="161">
        <v>0</v>
      </c>
      <c r="G283" s="162">
        <v>295000</v>
      </c>
      <c r="H283" s="162">
        <v>219000</v>
      </c>
      <c r="I283" s="162">
        <v>0</v>
      </c>
      <c r="J283" s="162">
        <v>219000</v>
      </c>
      <c r="K283" s="163">
        <f t="shared" si="42"/>
        <v>76000</v>
      </c>
      <c r="L283" s="175">
        <f t="shared" si="44"/>
        <v>0.34703196347031962</v>
      </c>
      <c r="M283" s="166"/>
      <c r="N283" s="166"/>
      <c r="O283" s="166">
        <f t="shared" si="41"/>
        <v>295000</v>
      </c>
      <c r="P283" s="53"/>
      <c r="Q283" s="171"/>
    </row>
    <row r="284" spans="1:17" s="169" customFormat="1" ht="31.5" hidden="1" customHeight="1">
      <c r="A284" s="156">
        <v>33</v>
      </c>
      <c r="B284" s="222" t="s">
        <v>469</v>
      </c>
      <c r="C284" s="223" t="s">
        <v>83</v>
      </c>
      <c r="D284" s="159" t="s">
        <v>181</v>
      </c>
      <c r="E284" s="160">
        <v>68000</v>
      </c>
      <c r="F284" s="225">
        <v>0</v>
      </c>
      <c r="G284" s="216">
        <v>68000</v>
      </c>
      <c r="H284" s="162">
        <v>68000</v>
      </c>
      <c r="I284" s="216">
        <v>0</v>
      </c>
      <c r="J284" s="216">
        <v>68000</v>
      </c>
      <c r="K284" s="163">
        <f t="shared" si="42"/>
        <v>0</v>
      </c>
      <c r="L284" s="175">
        <f t="shared" si="44"/>
        <v>0</v>
      </c>
      <c r="M284" s="166"/>
      <c r="N284" s="166"/>
      <c r="O284" s="166">
        <f t="shared" si="41"/>
        <v>68000</v>
      </c>
      <c r="P284" s="53"/>
      <c r="Q284" s="171"/>
    </row>
    <row r="285" spans="1:17" s="169" customFormat="1" ht="31.5" hidden="1" customHeight="1">
      <c r="A285" s="156">
        <v>34</v>
      </c>
      <c r="B285" s="222" t="s">
        <v>470</v>
      </c>
      <c r="C285" s="223" t="s">
        <v>83</v>
      </c>
      <c r="D285" s="159" t="s">
        <v>755</v>
      </c>
      <c r="E285" s="160">
        <v>790000</v>
      </c>
      <c r="F285" s="225">
        <v>0</v>
      </c>
      <c r="G285" s="216">
        <v>790000</v>
      </c>
      <c r="H285" s="162">
        <v>910000</v>
      </c>
      <c r="I285" s="216">
        <v>0</v>
      </c>
      <c r="J285" s="216">
        <v>910000</v>
      </c>
      <c r="K285" s="163">
        <f t="shared" si="42"/>
        <v>-120000</v>
      </c>
      <c r="L285" s="175">
        <f t="shared" si="44"/>
        <v>-0.13186813186813187</v>
      </c>
      <c r="M285" s="166"/>
      <c r="N285" s="166"/>
      <c r="O285" s="166">
        <f t="shared" si="41"/>
        <v>790000</v>
      </c>
      <c r="P285" s="53"/>
      <c r="Q285" s="171"/>
    </row>
    <row r="286" spans="1:17" s="169" customFormat="1" ht="31.5" hidden="1" customHeight="1">
      <c r="A286" s="156">
        <v>35</v>
      </c>
      <c r="B286" s="222" t="s">
        <v>471</v>
      </c>
      <c r="C286" s="223" t="s">
        <v>83</v>
      </c>
      <c r="D286" s="159" t="s">
        <v>182</v>
      </c>
      <c r="E286" s="160">
        <v>600000</v>
      </c>
      <c r="F286" s="161">
        <v>0</v>
      </c>
      <c r="G286" s="162">
        <v>600000</v>
      </c>
      <c r="H286" s="162">
        <v>771800</v>
      </c>
      <c r="I286" s="162">
        <v>0</v>
      </c>
      <c r="J286" s="162">
        <v>771800</v>
      </c>
      <c r="K286" s="163">
        <f t="shared" si="42"/>
        <v>-171800</v>
      </c>
      <c r="L286" s="175">
        <f t="shared" si="44"/>
        <v>-0.22259652759782328</v>
      </c>
      <c r="M286" s="166"/>
      <c r="N286" s="166"/>
      <c r="O286" s="166">
        <f t="shared" si="41"/>
        <v>600000</v>
      </c>
      <c r="P286" s="53"/>
      <c r="Q286" s="171"/>
    </row>
    <row r="287" spans="1:17" s="169" customFormat="1" ht="31.5" hidden="1" customHeight="1">
      <c r="A287" s="156">
        <v>36</v>
      </c>
      <c r="B287" s="222" t="s">
        <v>472</v>
      </c>
      <c r="C287" s="223" t="s">
        <v>83</v>
      </c>
      <c r="D287" s="159" t="s">
        <v>756</v>
      </c>
      <c r="E287" s="160">
        <v>5200</v>
      </c>
      <c r="F287" s="161">
        <v>0</v>
      </c>
      <c r="G287" s="162">
        <v>5200</v>
      </c>
      <c r="H287" s="162">
        <v>5200</v>
      </c>
      <c r="I287" s="162">
        <v>0</v>
      </c>
      <c r="J287" s="162">
        <v>5200</v>
      </c>
      <c r="K287" s="163">
        <f t="shared" si="42"/>
        <v>0</v>
      </c>
      <c r="L287" s="175">
        <f t="shared" si="44"/>
        <v>0</v>
      </c>
      <c r="M287" s="166"/>
      <c r="N287" s="166"/>
      <c r="O287" s="166">
        <f t="shared" si="41"/>
        <v>5200</v>
      </c>
      <c r="P287" s="53"/>
      <c r="Q287" s="171"/>
    </row>
    <row r="288" spans="1:17" s="169" customFormat="1" ht="31.5" hidden="1" customHeight="1">
      <c r="A288" s="156">
        <v>37</v>
      </c>
      <c r="B288" s="217" t="s">
        <v>757</v>
      </c>
      <c r="C288" s="223" t="s">
        <v>83</v>
      </c>
      <c r="D288" s="159" t="s">
        <v>758</v>
      </c>
      <c r="E288" s="160">
        <v>54495</v>
      </c>
      <c r="F288" s="161">
        <v>0</v>
      </c>
      <c r="G288" s="162">
        <v>54495</v>
      </c>
      <c r="H288" s="162">
        <v>57068</v>
      </c>
      <c r="I288" s="162">
        <v>0</v>
      </c>
      <c r="J288" s="162">
        <v>57068</v>
      </c>
      <c r="K288" s="163">
        <f t="shared" si="42"/>
        <v>-2573</v>
      </c>
      <c r="L288" s="175">
        <f t="shared" si="44"/>
        <v>-4.5086563398051449E-2</v>
      </c>
      <c r="M288" s="166"/>
      <c r="N288" s="166"/>
      <c r="O288" s="166">
        <f t="shared" si="41"/>
        <v>54495</v>
      </c>
      <c r="P288" s="53"/>
      <c r="Q288" s="171"/>
    </row>
    <row r="289" spans="1:17" s="169" customFormat="1" ht="31.5" customHeight="1">
      <c r="A289" s="178"/>
      <c r="B289" s="257" t="s">
        <v>884</v>
      </c>
      <c r="C289" s="250" t="s">
        <v>85</v>
      </c>
      <c r="D289" s="251"/>
      <c r="E289" s="252"/>
      <c r="F289" s="253"/>
      <c r="G289" s="182"/>
      <c r="H289" s="182"/>
      <c r="I289" s="182"/>
      <c r="J289" s="182"/>
      <c r="K289" s="183"/>
      <c r="L289" s="214"/>
      <c r="M289" s="188">
        <v>200000</v>
      </c>
      <c r="N289" s="188"/>
      <c r="O289" s="166">
        <f t="shared" si="41"/>
        <v>200000</v>
      </c>
      <c r="P289" s="265" t="s">
        <v>902</v>
      </c>
      <c r="Q289" s="171"/>
    </row>
    <row r="290" spans="1:17" s="169" customFormat="1" ht="31.5" customHeight="1">
      <c r="A290" s="178"/>
      <c r="B290" s="257" t="s">
        <v>885</v>
      </c>
      <c r="C290" s="250" t="s">
        <v>85</v>
      </c>
      <c r="D290" s="251"/>
      <c r="E290" s="252"/>
      <c r="F290" s="253"/>
      <c r="G290" s="182"/>
      <c r="H290" s="182"/>
      <c r="I290" s="182"/>
      <c r="J290" s="182"/>
      <c r="K290" s="183"/>
      <c r="L290" s="214"/>
      <c r="M290" s="188">
        <v>500000</v>
      </c>
      <c r="N290" s="188"/>
      <c r="O290" s="166">
        <f t="shared" si="41"/>
        <v>500000</v>
      </c>
      <c r="P290" s="265" t="s">
        <v>903</v>
      </c>
      <c r="Q290" s="171"/>
    </row>
    <row r="291" spans="1:17" s="169" customFormat="1" ht="31.5" customHeight="1">
      <c r="A291" s="178"/>
      <c r="B291" s="218" t="s">
        <v>821</v>
      </c>
      <c r="C291" s="219" t="s">
        <v>813</v>
      </c>
      <c r="D291" s="179"/>
      <c r="E291" s="160"/>
      <c r="F291" s="180"/>
      <c r="G291" s="181"/>
      <c r="H291" s="181"/>
      <c r="I291" s="181"/>
      <c r="J291" s="181"/>
      <c r="K291" s="183"/>
      <c r="L291" s="214"/>
      <c r="M291" s="188">
        <v>125000</v>
      </c>
      <c r="N291" s="188"/>
      <c r="O291" s="166">
        <f t="shared" si="41"/>
        <v>125000</v>
      </c>
      <c r="P291" s="124" t="s">
        <v>854</v>
      </c>
      <c r="Q291" s="171"/>
    </row>
    <row r="292" spans="1:17" s="169" customFormat="1" ht="31.5" customHeight="1">
      <c r="A292" s="178"/>
      <c r="B292" s="218" t="s">
        <v>822</v>
      </c>
      <c r="C292" s="219" t="s">
        <v>813</v>
      </c>
      <c r="D292" s="179"/>
      <c r="E292" s="160"/>
      <c r="F292" s="180"/>
      <c r="G292" s="181"/>
      <c r="H292" s="181"/>
      <c r="I292" s="181"/>
      <c r="J292" s="181"/>
      <c r="K292" s="183"/>
      <c r="L292" s="214"/>
      <c r="M292" s="188">
        <v>100000</v>
      </c>
      <c r="N292" s="188"/>
      <c r="O292" s="166">
        <f t="shared" si="41"/>
        <v>100000</v>
      </c>
      <c r="P292" s="124" t="s">
        <v>854</v>
      </c>
      <c r="Q292" s="171"/>
    </row>
    <row r="293" spans="1:17" s="169" customFormat="1" ht="31.5" hidden="1" customHeight="1">
      <c r="A293" s="156"/>
      <c r="B293" s="226" t="s">
        <v>473</v>
      </c>
      <c r="C293" s="227"/>
      <c r="D293" s="159"/>
      <c r="E293" s="160"/>
      <c r="F293" s="161"/>
      <c r="G293" s="162"/>
      <c r="H293" s="162">
        <v>3000</v>
      </c>
      <c r="I293" s="162"/>
      <c r="J293" s="162">
        <v>3000</v>
      </c>
      <c r="K293" s="163">
        <f t="shared" ref="K293:K303" si="45">SUM(E293-H293)</f>
        <v>-3000</v>
      </c>
      <c r="L293" s="175">
        <f t="shared" ref="L293:L341" si="46">K293/H293</f>
        <v>-1</v>
      </c>
      <c r="M293" s="166"/>
      <c r="N293" s="166"/>
      <c r="O293" s="166"/>
      <c r="P293" s="167"/>
      <c r="Q293" s="171"/>
    </row>
    <row r="294" spans="1:17" s="169" customFormat="1" ht="31.5" hidden="1" customHeight="1">
      <c r="A294" s="156"/>
      <c r="B294" s="228" t="s">
        <v>474</v>
      </c>
      <c r="C294" s="229"/>
      <c r="D294" s="159"/>
      <c r="E294" s="160"/>
      <c r="F294" s="161"/>
      <c r="G294" s="162"/>
      <c r="H294" s="162">
        <v>210000</v>
      </c>
      <c r="I294" s="162"/>
      <c r="J294" s="162">
        <v>210000</v>
      </c>
      <c r="K294" s="163">
        <f t="shared" si="45"/>
        <v>-210000</v>
      </c>
      <c r="L294" s="175">
        <f t="shared" si="46"/>
        <v>-1</v>
      </c>
      <c r="M294" s="166"/>
      <c r="N294" s="166"/>
      <c r="O294" s="166"/>
      <c r="P294" s="167"/>
      <c r="Q294" s="171"/>
    </row>
    <row r="295" spans="1:17" s="169" customFormat="1" ht="31.5" hidden="1" customHeight="1">
      <c r="A295" s="156"/>
      <c r="B295" s="228" t="s">
        <v>475</v>
      </c>
      <c r="C295" s="229"/>
      <c r="D295" s="159"/>
      <c r="E295" s="160"/>
      <c r="F295" s="161"/>
      <c r="G295" s="162"/>
      <c r="H295" s="162">
        <v>50000</v>
      </c>
      <c r="I295" s="162"/>
      <c r="J295" s="162">
        <v>50000</v>
      </c>
      <c r="K295" s="163">
        <f t="shared" si="45"/>
        <v>-50000</v>
      </c>
      <c r="L295" s="175">
        <f t="shared" si="46"/>
        <v>-1</v>
      </c>
      <c r="M295" s="166"/>
      <c r="N295" s="166"/>
      <c r="O295" s="166"/>
      <c r="P295" s="167"/>
      <c r="Q295" s="171"/>
    </row>
    <row r="296" spans="1:17" s="169" customFormat="1" ht="31.5" hidden="1" customHeight="1">
      <c r="A296" s="156"/>
      <c r="B296" s="228" t="s">
        <v>476</v>
      </c>
      <c r="C296" s="229"/>
      <c r="D296" s="159"/>
      <c r="E296" s="160"/>
      <c r="F296" s="161"/>
      <c r="G296" s="162"/>
      <c r="H296" s="162">
        <v>2130000</v>
      </c>
      <c r="I296" s="162">
        <v>2130000</v>
      </c>
      <c r="J296" s="162"/>
      <c r="K296" s="163">
        <f t="shared" si="45"/>
        <v>-2130000</v>
      </c>
      <c r="L296" s="175">
        <f t="shared" si="46"/>
        <v>-1</v>
      </c>
      <c r="M296" s="166"/>
      <c r="N296" s="166"/>
      <c r="O296" s="166"/>
      <c r="P296" s="167"/>
      <c r="Q296" s="171"/>
    </row>
    <row r="297" spans="1:17" s="169" customFormat="1" ht="31.5" hidden="1" customHeight="1">
      <c r="A297" s="156"/>
      <c r="B297" s="230" t="s">
        <v>477</v>
      </c>
      <c r="C297" s="229"/>
      <c r="D297" s="159"/>
      <c r="E297" s="160"/>
      <c r="F297" s="161"/>
      <c r="G297" s="162"/>
      <c r="H297" s="162">
        <v>860000</v>
      </c>
      <c r="I297" s="162"/>
      <c r="J297" s="162">
        <v>860000</v>
      </c>
      <c r="K297" s="163">
        <f t="shared" si="45"/>
        <v>-860000</v>
      </c>
      <c r="L297" s="175">
        <f t="shared" si="46"/>
        <v>-1</v>
      </c>
      <c r="M297" s="166"/>
      <c r="N297" s="166"/>
      <c r="O297" s="166"/>
      <c r="P297" s="167"/>
      <c r="Q297" s="171"/>
    </row>
    <row r="298" spans="1:17" s="169" customFormat="1" ht="31.5" hidden="1" customHeight="1">
      <c r="A298" s="156"/>
      <c r="B298" s="230" t="s">
        <v>478</v>
      </c>
      <c r="C298" s="229"/>
      <c r="D298" s="159"/>
      <c r="E298" s="160"/>
      <c r="F298" s="161"/>
      <c r="G298" s="162"/>
      <c r="H298" s="162">
        <v>1453000</v>
      </c>
      <c r="I298" s="162">
        <v>1453000</v>
      </c>
      <c r="J298" s="162">
        <v>0</v>
      </c>
      <c r="K298" s="163">
        <f t="shared" si="45"/>
        <v>-1453000</v>
      </c>
      <c r="L298" s="175">
        <f t="shared" si="46"/>
        <v>-1</v>
      </c>
      <c r="M298" s="166"/>
      <c r="N298" s="166"/>
      <c r="O298" s="166"/>
      <c r="P298" s="167"/>
      <c r="Q298" s="171"/>
    </row>
    <row r="299" spans="1:17" s="169" customFormat="1" ht="31.5" hidden="1" customHeight="1">
      <c r="A299" s="156"/>
      <c r="B299" s="230" t="s">
        <v>479</v>
      </c>
      <c r="C299" s="229"/>
      <c r="D299" s="159"/>
      <c r="E299" s="160"/>
      <c r="F299" s="161"/>
      <c r="G299" s="162"/>
      <c r="H299" s="162">
        <v>207000</v>
      </c>
      <c r="I299" s="162"/>
      <c r="J299" s="162">
        <v>207000</v>
      </c>
      <c r="K299" s="163">
        <f t="shared" si="45"/>
        <v>-207000</v>
      </c>
      <c r="L299" s="175">
        <f t="shared" si="46"/>
        <v>-1</v>
      </c>
      <c r="M299" s="166"/>
      <c r="N299" s="166"/>
      <c r="O299" s="166"/>
      <c r="P299" s="167"/>
      <c r="Q299" s="171"/>
    </row>
    <row r="300" spans="1:17" s="169" customFormat="1" ht="31.5" hidden="1" customHeight="1">
      <c r="A300" s="156"/>
      <c r="B300" s="230" t="s">
        <v>110</v>
      </c>
      <c r="C300" s="229"/>
      <c r="D300" s="159"/>
      <c r="E300" s="160"/>
      <c r="F300" s="161"/>
      <c r="G300" s="162"/>
      <c r="H300" s="162">
        <v>35000</v>
      </c>
      <c r="I300" s="162"/>
      <c r="J300" s="162">
        <v>35000</v>
      </c>
      <c r="K300" s="163">
        <f t="shared" si="45"/>
        <v>-35000</v>
      </c>
      <c r="L300" s="175">
        <f t="shared" si="46"/>
        <v>-1</v>
      </c>
      <c r="M300" s="166"/>
      <c r="N300" s="166"/>
      <c r="O300" s="166"/>
      <c r="P300" s="167"/>
      <c r="Q300" s="171"/>
    </row>
    <row r="301" spans="1:17" s="169" customFormat="1" ht="31.5" hidden="1" customHeight="1">
      <c r="A301" s="156"/>
      <c r="B301" s="230" t="s">
        <v>480</v>
      </c>
      <c r="C301" s="229"/>
      <c r="D301" s="159"/>
      <c r="E301" s="160"/>
      <c r="F301" s="161"/>
      <c r="G301" s="162"/>
      <c r="H301" s="162">
        <v>200000</v>
      </c>
      <c r="I301" s="162"/>
      <c r="J301" s="162">
        <v>200000</v>
      </c>
      <c r="K301" s="163">
        <f t="shared" si="45"/>
        <v>-200000</v>
      </c>
      <c r="L301" s="175">
        <f t="shared" si="46"/>
        <v>-1</v>
      </c>
      <c r="M301" s="166"/>
      <c r="N301" s="166"/>
      <c r="O301" s="166"/>
      <c r="P301" s="167"/>
      <c r="Q301" s="171"/>
    </row>
    <row r="302" spans="1:17" s="169" customFormat="1" ht="31.5" hidden="1" customHeight="1">
      <c r="A302" s="156"/>
      <c r="B302" s="230" t="s">
        <v>481</v>
      </c>
      <c r="C302" s="229"/>
      <c r="D302" s="159"/>
      <c r="E302" s="160"/>
      <c r="F302" s="161"/>
      <c r="G302" s="162"/>
      <c r="H302" s="162">
        <v>50000</v>
      </c>
      <c r="I302" s="162"/>
      <c r="J302" s="162">
        <v>50000</v>
      </c>
      <c r="K302" s="163">
        <f t="shared" si="45"/>
        <v>-50000</v>
      </c>
      <c r="L302" s="175">
        <f t="shared" si="46"/>
        <v>-1</v>
      </c>
      <c r="M302" s="166"/>
      <c r="N302" s="166"/>
      <c r="O302" s="166"/>
      <c r="P302" s="167"/>
      <c r="Q302" s="171"/>
    </row>
    <row r="303" spans="1:17" s="169" customFormat="1" ht="31.5" hidden="1" customHeight="1">
      <c r="A303" s="178"/>
      <c r="B303" s="231" t="s">
        <v>447</v>
      </c>
      <c r="C303" s="232"/>
      <c r="D303" s="179"/>
      <c r="E303" s="160"/>
      <c r="F303" s="233"/>
      <c r="G303" s="181"/>
      <c r="H303" s="181">
        <v>90000</v>
      </c>
      <c r="I303" s="181"/>
      <c r="J303" s="181">
        <v>90000</v>
      </c>
      <c r="K303" s="183">
        <f t="shared" si="45"/>
        <v>-90000</v>
      </c>
      <c r="L303" s="234">
        <f t="shared" si="46"/>
        <v>-1</v>
      </c>
      <c r="M303" s="188"/>
      <c r="N303" s="188"/>
      <c r="O303" s="188"/>
      <c r="P303" s="184"/>
      <c r="Q303" s="171"/>
    </row>
    <row r="304" spans="1:17" s="146" customFormat="1" ht="31.5" customHeight="1">
      <c r="A304" s="137"/>
      <c r="B304" s="200" t="s">
        <v>843</v>
      </c>
      <c r="C304" s="200"/>
      <c r="D304" s="201"/>
      <c r="E304" s="202">
        <f>SUM(E305:E360)</f>
        <v>24020880</v>
      </c>
      <c r="F304" s="203">
        <f>SUM(F305:F408)</f>
        <v>9092716</v>
      </c>
      <c r="G304" s="204">
        <f>SUM(G305:G408)</f>
        <v>14938164</v>
      </c>
      <c r="H304" s="204">
        <f>SUM(H305:H360)</f>
        <v>17874385</v>
      </c>
      <c r="I304" s="204">
        <f>SUM(I305:I408)</f>
        <v>6959700</v>
      </c>
      <c r="J304" s="204">
        <f>SUM(J305:J408)</f>
        <v>10914685</v>
      </c>
      <c r="K304" s="204">
        <f>E304-H304</f>
        <v>6146495</v>
      </c>
      <c r="L304" s="235">
        <f t="shared" si="46"/>
        <v>0.34387169124979683</v>
      </c>
      <c r="M304" s="195">
        <f>SUM(M305:M360)</f>
        <v>410000</v>
      </c>
      <c r="N304" s="195">
        <f>SUM(N305:N360)</f>
        <v>250000</v>
      </c>
      <c r="O304" s="195">
        <f t="shared" ref="O304:O348" si="47">E304+M304-N304</f>
        <v>24180880</v>
      </c>
      <c r="P304" s="155"/>
      <c r="Q304" s="212"/>
    </row>
    <row r="305" spans="1:17" s="169" customFormat="1" ht="31.5" hidden="1" customHeight="1">
      <c r="A305" s="156">
        <v>1</v>
      </c>
      <c r="B305" s="157" t="s">
        <v>607</v>
      </c>
      <c r="C305" s="223" t="s">
        <v>20</v>
      </c>
      <c r="D305" s="159" t="s">
        <v>183</v>
      </c>
      <c r="E305" s="160">
        <v>60000</v>
      </c>
      <c r="F305" s="161">
        <v>42000</v>
      </c>
      <c r="G305" s="162">
        <v>18000</v>
      </c>
      <c r="H305" s="236">
        <v>50000</v>
      </c>
      <c r="I305" s="236">
        <v>35000</v>
      </c>
      <c r="J305" s="236">
        <v>15000</v>
      </c>
      <c r="K305" s="163">
        <f t="shared" ref="K305:K347" si="48">SUM(E305-H305)</f>
        <v>10000</v>
      </c>
      <c r="L305" s="175">
        <f t="shared" si="46"/>
        <v>0.2</v>
      </c>
      <c r="M305" s="166"/>
      <c r="N305" s="166"/>
      <c r="O305" s="166">
        <f t="shared" si="47"/>
        <v>60000</v>
      </c>
      <c r="P305" s="167"/>
      <c r="Q305" s="171"/>
    </row>
    <row r="306" spans="1:17" s="169" customFormat="1" ht="31.5" hidden="1" customHeight="1">
      <c r="A306" s="237">
        <v>2</v>
      </c>
      <c r="B306" s="157" t="s">
        <v>175</v>
      </c>
      <c r="C306" s="223" t="s">
        <v>85</v>
      </c>
      <c r="D306" s="159" t="s">
        <v>759</v>
      </c>
      <c r="E306" s="160">
        <v>120000</v>
      </c>
      <c r="F306" s="180">
        <v>0</v>
      </c>
      <c r="G306" s="236">
        <v>120000</v>
      </c>
      <c r="H306" s="236">
        <v>120000</v>
      </c>
      <c r="I306" s="236">
        <v>0</v>
      </c>
      <c r="J306" s="236">
        <v>120000</v>
      </c>
      <c r="K306" s="163">
        <f t="shared" si="48"/>
        <v>0</v>
      </c>
      <c r="L306" s="175">
        <f t="shared" si="46"/>
        <v>0</v>
      </c>
      <c r="M306" s="238"/>
      <c r="N306" s="238"/>
      <c r="O306" s="166">
        <f t="shared" si="47"/>
        <v>120000</v>
      </c>
      <c r="P306" s="239"/>
      <c r="Q306" s="171"/>
    </row>
    <row r="307" spans="1:17" s="169" customFormat="1" ht="31.5" hidden="1" customHeight="1">
      <c r="A307" s="237">
        <v>3</v>
      </c>
      <c r="B307" s="157" t="s">
        <v>73</v>
      </c>
      <c r="C307" s="223" t="s">
        <v>85</v>
      </c>
      <c r="D307" s="159" t="s">
        <v>760</v>
      </c>
      <c r="E307" s="160">
        <v>60000</v>
      </c>
      <c r="F307" s="180">
        <v>0</v>
      </c>
      <c r="G307" s="236">
        <v>60000</v>
      </c>
      <c r="H307" s="236">
        <v>60000</v>
      </c>
      <c r="I307" s="236">
        <v>0</v>
      </c>
      <c r="J307" s="236">
        <v>60000</v>
      </c>
      <c r="K307" s="163">
        <f t="shared" si="48"/>
        <v>0</v>
      </c>
      <c r="L307" s="175">
        <f t="shared" si="46"/>
        <v>0</v>
      </c>
      <c r="M307" s="238"/>
      <c r="N307" s="238"/>
      <c r="O307" s="166">
        <f t="shared" si="47"/>
        <v>60000</v>
      </c>
      <c r="P307" s="239"/>
      <c r="Q307" s="171"/>
    </row>
    <row r="308" spans="1:17" s="169" customFormat="1" ht="31.5" hidden="1" customHeight="1">
      <c r="A308" s="237">
        <v>4</v>
      </c>
      <c r="B308" s="157" t="s">
        <v>111</v>
      </c>
      <c r="C308" s="223" t="s">
        <v>85</v>
      </c>
      <c r="D308" s="159" t="s">
        <v>761</v>
      </c>
      <c r="E308" s="160">
        <v>1040437</v>
      </c>
      <c r="F308" s="180">
        <v>0</v>
      </c>
      <c r="G308" s="236">
        <v>1040437</v>
      </c>
      <c r="H308" s="236">
        <v>1086967</v>
      </c>
      <c r="I308" s="236">
        <v>0</v>
      </c>
      <c r="J308" s="236">
        <v>1086967</v>
      </c>
      <c r="K308" s="163">
        <f t="shared" si="48"/>
        <v>-46530</v>
      </c>
      <c r="L308" s="175">
        <f t="shared" si="46"/>
        <v>-4.2807187338714053E-2</v>
      </c>
      <c r="M308" s="238"/>
      <c r="N308" s="238"/>
      <c r="O308" s="166">
        <f t="shared" si="47"/>
        <v>1040437</v>
      </c>
      <c r="P308" s="239"/>
      <c r="Q308" s="171"/>
    </row>
    <row r="309" spans="1:17" s="169" customFormat="1" ht="31.5" hidden="1" customHeight="1">
      <c r="A309" s="237">
        <v>5</v>
      </c>
      <c r="B309" s="157" t="s">
        <v>483</v>
      </c>
      <c r="C309" s="223" t="s">
        <v>85</v>
      </c>
      <c r="D309" s="159" t="s">
        <v>762</v>
      </c>
      <c r="E309" s="160">
        <v>137186</v>
      </c>
      <c r="F309" s="180">
        <v>0</v>
      </c>
      <c r="G309" s="236">
        <v>137186</v>
      </c>
      <c r="H309" s="236">
        <v>125570</v>
      </c>
      <c r="I309" s="236">
        <v>0</v>
      </c>
      <c r="J309" s="236">
        <v>125570</v>
      </c>
      <c r="K309" s="163">
        <f t="shared" si="48"/>
        <v>11616</v>
      </c>
      <c r="L309" s="175">
        <f t="shared" si="46"/>
        <v>9.2506171856335112E-2</v>
      </c>
      <c r="M309" s="238"/>
      <c r="N309" s="238"/>
      <c r="O309" s="166">
        <f t="shared" si="47"/>
        <v>137186</v>
      </c>
      <c r="P309" s="239"/>
      <c r="Q309" s="171"/>
    </row>
    <row r="310" spans="1:17" s="169" customFormat="1" ht="31.5" hidden="1" customHeight="1">
      <c r="A310" s="237">
        <v>6</v>
      </c>
      <c r="B310" s="157" t="s">
        <v>112</v>
      </c>
      <c r="C310" s="223" t="s">
        <v>85</v>
      </c>
      <c r="D310" s="159" t="s">
        <v>763</v>
      </c>
      <c r="E310" s="160">
        <v>64600</v>
      </c>
      <c r="F310" s="180">
        <v>0</v>
      </c>
      <c r="G310" s="236">
        <v>64600</v>
      </c>
      <c r="H310" s="236">
        <v>64600</v>
      </c>
      <c r="I310" s="236">
        <v>0</v>
      </c>
      <c r="J310" s="236">
        <v>64600</v>
      </c>
      <c r="K310" s="163">
        <f t="shared" si="48"/>
        <v>0</v>
      </c>
      <c r="L310" s="175">
        <f t="shared" si="46"/>
        <v>0</v>
      </c>
      <c r="M310" s="238"/>
      <c r="N310" s="238"/>
      <c r="O310" s="166">
        <f t="shared" si="47"/>
        <v>64600</v>
      </c>
      <c r="P310" s="239"/>
      <c r="Q310" s="171"/>
    </row>
    <row r="311" spans="1:17" s="169" customFormat="1" ht="31.5" hidden="1" customHeight="1">
      <c r="A311" s="156">
        <v>7</v>
      </c>
      <c r="B311" s="157" t="s">
        <v>113</v>
      </c>
      <c r="C311" s="223" t="s">
        <v>85</v>
      </c>
      <c r="D311" s="159" t="s">
        <v>764</v>
      </c>
      <c r="E311" s="160">
        <v>36900</v>
      </c>
      <c r="F311" s="180">
        <v>0</v>
      </c>
      <c r="G311" s="236">
        <v>36900</v>
      </c>
      <c r="H311" s="236">
        <v>36900</v>
      </c>
      <c r="I311" s="236">
        <v>0</v>
      </c>
      <c r="J311" s="236">
        <v>36900</v>
      </c>
      <c r="K311" s="163">
        <f t="shared" si="48"/>
        <v>0</v>
      </c>
      <c r="L311" s="175">
        <f t="shared" si="46"/>
        <v>0</v>
      </c>
      <c r="M311" s="238"/>
      <c r="N311" s="238"/>
      <c r="O311" s="166">
        <f t="shared" si="47"/>
        <v>36900</v>
      </c>
      <c r="P311" s="239"/>
      <c r="Q311" s="171"/>
    </row>
    <row r="312" spans="1:17" s="169" customFormat="1" ht="31.5" hidden="1" customHeight="1">
      <c r="A312" s="237">
        <v>8</v>
      </c>
      <c r="B312" s="157" t="s">
        <v>74</v>
      </c>
      <c r="C312" s="223" t="s">
        <v>85</v>
      </c>
      <c r="D312" s="159" t="s">
        <v>765</v>
      </c>
      <c r="E312" s="160">
        <v>84000</v>
      </c>
      <c r="F312" s="180">
        <v>0</v>
      </c>
      <c r="G312" s="236">
        <v>84000</v>
      </c>
      <c r="H312" s="236">
        <v>84000</v>
      </c>
      <c r="I312" s="236"/>
      <c r="J312" s="236">
        <v>84000</v>
      </c>
      <c r="K312" s="163">
        <f t="shared" si="48"/>
        <v>0</v>
      </c>
      <c r="L312" s="175">
        <f t="shared" si="46"/>
        <v>0</v>
      </c>
      <c r="M312" s="238"/>
      <c r="N312" s="238"/>
      <c r="O312" s="166">
        <f t="shared" si="47"/>
        <v>84000</v>
      </c>
      <c r="P312" s="239"/>
      <c r="Q312" s="171"/>
    </row>
    <row r="313" spans="1:17" s="169" customFormat="1" ht="31.5" hidden="1" customHeight="1">
      <c r="A313" s="237">
        <v>9</v>
      </c>
      <c r="B313" s="157" t="s">
        <v>484</v>
      </c>
      <c r="C313" s="223" t="s">
        <v>85</v>
      </c>
      <c r="D313" s="159" t="s">
        <v>766</v>
      </c>
      <c r="E313" s="160">
        <v>70000</v>
      </c>
      <c r="F313" s="180">
        <v>0</v>
      </c>
      <c r="G313" s="236">
        <v>70000</v>
      </c>
      <c r="H313" s="236">
        <v>0</v>
      </c>
      <c r="I313" s="236"/>
      <c r="J313" s="236">
        <v>0</v>
      </c>
      <c r="K313" s="163">
        <f t="shared" si="48"/>
        <v>70000</v>
      </c>
      <c r="L313" s="175" t="e">
        <f t="shared" si="46"/>
        <v>#DIV/0!</v>
      </c>
      <c r="M313" s="238"/>
      <c r="N313" s="238"/>
      <c r="O313" s="166">
        <f t="shared" si="47"/>
        <v>70000</v>
      </c>
      <c r="P313" s="239"/>
      <c r="Q313" s="171"/>
    </row>
    <row r="314" spans="1:17" s="169" customFormat="1" ht="31.5" hidden="1" customHeight="1">
      <c r="A314" s="237">
        <v>10</v>
      </c>
      <c r="B314" s="157" t="s">
        <v>485</v>
      </c>
      <c r="C314" s="223" t="s">
        <v>108</v>
      </c>
      <c r="D314" s="159" t="s">
        <v>767</v>
      </c>
      <c r="E314" s="160">
        <v>250000</v>
      </c>
      <c r="F314" s="180">
        <v>175000</v>
      </c>
      <c r="G314" s="236">
        <v>75000</v>
      </c>
      <c r="H314" s="236">
        <v>150000</v>
      </c>
      <c r="I314" s="236">
        <v>105000</v>
      </c>
      <c r="J314" s="236">
        <v>45000</v>
      </c>
      <c r="K314" s="163">
        <f t="shared" si="48"/>
        <v>100000</v>
      </c>
      <c r="L314" s="175">
        <f t="shared" si="46"/>
        <v>0.66666666666666663</v>
      </c>
      <c r="M314" s="238"/>
      <c r="N314" s="238"/>
      <c r="O314" s="166">
        <f t="shared" si="47"/>
        <v>250000</v>
      </c>
      <c r="P314" s="239"/>
      <c r="Q314" s="171"/>
    </row>
    <row r="315" spans="1:17" s="169" customFormat="1" ht="31.5" hidden="1" customHeight="1">
      <c r="A315" s="237">
        <v>11</v>
      </c>
      <c r="B315" s="157" t="s">
        <v>486</v>
      </c>
      <c r="C315" s="223" t="s">
        <v>108</v>
      </c>
      <c r="D315" s="159" t="s">
        <v>768</v>
      </c>
      <c r="E315" s="160">
        <v>370000</v>
      </c>
      <c r="F315" s="180">
        <v>259000</v>
      </c>
      <c r="G315" s="236">
        <v>111000</v>
      </c>
      <c r="H315" s="236">
        <v>0</v>
      </c>
      <c r="I315" s="236">
        <v>0</v>
      </c>
      <c r="J315" s="236">
        <v>0</v>
      </c>
      <c r="K315" s="163">
        <f t="shared" si="48"/>
        <v>370000</v>
      </c>
      <c r="L315" s="175" t="e">
        <f t="shared" si="46"/>
        <v>#DIV/0!</v>
      </c>
      <c r="M315" s="238"/>
      <c r="N315" s="238"/>
      <c r="O315" s="166">
        <f t="shared" si="47"/>
        <v>370000</v>
      </c>
      <c r="P315" s="239"/>
      <c r="Q315" s="171"/>
    </row>
    <row r="316" spans="1:17" s="169" customFormat="1" ht="31.5" hidden="1" customHeight="1">
      <c r="A316" s="237">
        <v>12</v>
      </c>
      <c r="B316" s="157" t="s">
        <v>487</v>
      </c>
      <c r="C316" s="223" t="s">
        <v>108</v>
      </c>
      <c r="D316" s="159" t="s">
        <v>769</v>
      </c>
      <c r="E316" s="160">
        <v>90000</v>
      </c>
      <c r="F316" s="180">
        <v>63000</v>
      </c>
      <c r="G316" s="236">
        <v>27000</v>
      </c>
      <c r="H316" s="236">
        <v>0</v>
      </c>
      <c r="I316" s="236">
        <v>0</v>
      </c>
      <c r="J316" s="236">
        <v>0</v>
      </c>
      <c r="K316" s="163">
        <f t="shared" si="48"/>
        <v>90000</v>
      </c>
      <c r="L316" s="175" t="e">
        <f t="shared" si="46"/>
        <v>#DIV/0!</v>
      </c>
      <c r="M316" s="238"/>
      <c r="N316" s="238"/>
      <c r="O316" s="166">
        <f t="shared" si="47"/>
        <v>90000</v>
      </c>
      <c r="P316" s="239"/>
      <c r="Q316" s="171"/>
    </row>
    <row r="317" spans="1:17" s="169" customFormat="1" ht="31.5" hidden="1" customHeight="1">
      <c r="A317" s="156">
        <v>13</v>
      </c>
      <c r="B317" s="157" t="s">
        <v>488</v>
      </c>
      <c r="C317" s="223" t="s">
        <v>108</v>
      </c>
      <c r="D317" s="159" t="s">
        <v>770</v>
      </c>
      <c r="E317" s="160">
        <v>200000</v>
      </c>
      <c r="F317" s="180">
        <v>140000</v>
      </c>
      <c r="G317" s="236">
        <v>60000</v>
      </c>
      <c r="H317" s="236">
        <v>100000</v>
      </c>
      <c r="I317" s="236">
        <v>70000</v>
      </c>
      <c r="J317" s="236">
        <v>30000</v>
      </c>
      <c r="K317" s="163">
        <f t="shared" si="48"/>
        <v>100000</v>
      </c>
      <c r="L317" s="175">
        <f t="shared" si="46"/>
        <v>1</v>
      </c>
      <c r="M317" s="238"/>
      <c r="N317" s="238"/>
      <c r="O317" s="166">
        <f t="shared" si="47"/>
        <v>200000</v>
      </c>
      <c r="P317" s="239"/>
      <c r="Q317" s="171"/>
    </row>
    <row r="318" spans="1:17" s="169" customFormat="1" ht="31.5" customHeight="1">
      <c r="A318" s="237"/>
      <c r="B318" s="240" t="s">
        <v>824</v>
      </c>
      <c r="C318" s="223" t="s">
        <v>108</v>
      </c>
      <c r="D318" s="159" t="s">
        <v>856</v>
      </c>
      <c r="E318" s="160">
        <v>50000</v>
      </c>
      <c r="F318" s="180">
        <v>1890000</v>
      </c>
      <c r="G318" s="236">
        <v>810000</v>
      </c>
      <c r="H318" s="236">
        <v>0</v>
      </c>
      <c r="I318" s="236">
        <v>0</v>
      </c>
      <c r="J318" s="236">
        <v>0</v>
      </c>
      <c r="K318" s="163">
        <f t="shared" si="48"/>
        <v>50000</v>
      </c>
      <c r="L318" s="175" t="s">
        <v>857</v>
      </c>
      <c r="M318" s="238">
        <v>250000</v>
      </c>
      <c r="N318" s="238"/>
      <c r="O318" s="166">
        <f t="shared" si="47"/>
        <v>300000</v>
      </c>
      <c r="P318" s="265" t="s">
        <v>900</v>
      </c>
      <c r="Q318" s="171"/>
    </row>
    <row r="319" spans="1:17" s="169" customFormat="1" ht="31.5" customHeight="1">
      <c r="A319" s="237"/>
      <c r="B319" s="240" t="s">
        <v>823</v>
      </c>
      <c r="C319" s="223" t="s">
        <v>108</v>
      </c>
      <c r="D319" s="159" t="s">
        <v>856</v>
      </c>
      <c r="E319" s="160">
        <v>2647000</v>
      </c>
      <c r="F319" s="180"/>
      <c r="G319" s="236"/>
      <c r="H319" s="236">
        <v>0</v>
      </c>
      <c r="I319" s="236"/>
      <c r="J319" s="236"/>
      <c r="K319" s="241">
        <f t="shared" si="48"/>
        <v>2647000</v>
      </c>
      <c r="L319" s="242" t="s">
        <v>857</v>
      </c>
      <c r="M319" s="238"/>
      <c r="N319" s="238">
        <v>250000</v>
      </c>
      <c r="O319" s="166">
        <f t="shared" si="47"/>
        <v>2397000</v>
      </c>
      <c r="P319" s="265" t="s">
        <v>900</v>
      </c>
      <c r="Q319" s="171"/>
    </row>
    <row r="320" spans="1:17" s="169" customFormat="1" ht="31.5" hidden="1" customHeight="1">
      <c r="A320" s="237"/>
      <c r="B320" s="272" t="s">
        <v>906</v>
      </c>
      <c r="C320" s="223" t="s">
        <v>108</v>
      </c>
      <c r="D320" s="159" t="s">
        <v>856</v>
      </c>
      <c r="E320" s="160">
        <v>3000</v>
      </c>
      <c r="F320" s="180"/>
      <c r="G320" s="236"/>
      <c r="H320" s="236">
        <v>0</v>
      </c>
      <c r="I320" s="236"/>
      <c r="J320" s="236"/>
      <c r="K320" s="241">
        <f t="shared" si="48"/>
        <v>3000</v>
      </c>
      <c r="L320" s="242" t="s">
        <v>807</v>
      </c>
      <c r="M320" s="238"/>
      <c r="N320" s="238"/>
      <c r="O320" s="166">
        <f t="shared" si="47"/>
        <v>3000</v>
      </c>
      <c r="P320" s="271"/>
      <c r="Q320" s="171"/>
    </row>
    <row r="321" spans="1:17" s="169" customFormat="1" ht="31.5" hidden="1" customHeight="1">
      <c r="A321" s="237">
        <v>15</v>
      </c>
      <c r="B321" s="157" t="s">
        <v>489</v>
      </c>
      <c r="C321" s="223" t="s">
        <v>108</v>
      </c>
      <c r="D321" s="159" t="s">
        <v>771</v>
      </c>
      <c r="E321" s="160">
        <v>500000</v>
      </c>
      <c r="F321" s="180">
        <v>350000</v>
      </c>
      <c r="G321" s="236">
        <v>150000</v>
      </c>
      <c r="H321" s="236">
        <v>0</v>
      </c>
      <c r="I321" s="236">
        <v>0</v>
      </c>
      <c r="J321" s="236">
        <v>0</v>
      </c>
      <c r="K321" s="163">
        <f t="shared" si="48"/>
        <v>500000</v>
      </c>
      <c r="L321" s="175" t="e">
        <f t="shared" si="46"/>
        <v>#DIV/0!</v>
      </c>
      <c r="M321" s="238"/>
      <c r="N321" s="238"/>
      <c r="O321" s="166">
        <f t="shared" si="47"/>
        <v>500000</v>
      </c>
      <c r="P321" s="239"/>
      <c r="Q321" s="171"/>
    </row>
    <row r="322" spans="1:17" s="169" customFormat="1" ht="31.5" hidden="1" customHeight="1">
      <c r="A322" s="237">
        <v>16</v>
      </c>
      <c r="B322" s="157" t="s">
        <v>490</v>
      </c>
      <c r="C322" s="223" t="s">
        <v>85</v>
      </c>
      <c r="D322" s="159" t="s">
        <v>772</v>
      </c>
      <c r="E322" s="160">
        <v>20000</v>
      </c>
      <c r="F322" s="180">
        <v>0</v>
      </c>
      <c r="G322" s="236">
        <v>30000</v>
      </c>
      <c r="H322" s="236">
        <v>0</v>
      </c>
      <c r="I322" s="236">
        <v>0</v>
      </c>
      <c r="J322" s="236">
        <v>0</v>
      </c>
      <c r="K322" s="163">
        <f t="shared" si="48"/>
        <v>20000</v>
      </c>
      <c r="L322" s="175" t="e">
        <f t="shared" si="46"/>
        <v>#DIV/0!</v>
      </c>
      <c r="M322" s="238"/>
      <c r="N322" s="238"/>
      <c r="O322" s="166">
        <f t="shared" si="47"/>
        <v>20000</v>
      </c>
      <c r="P322" s="239"/>
      <c r="Q322" s="171"/>
    </row>
    <row r="323" spans="1:17" s="169" customFormat="1" ht="31.5" hidden="1" customHeight="1">
      <c r="A323" s="237">
        <v>17</v>
      </c>
      <c r="B323" s="157" t="s">
        <v>491</v>
      </c>
      <c r="C323" s="223" t="s">
        <v>85</v>
      </c>
      <c r="D323" s="159" t="s">
        <v>773</v>
      </c>
      <c r="E323" s="160">
        <v>300000</v>
      </c>
      <c r="F323" s="180">
        <v>0</v>
      </c>
      <c r="G323" s="236">
        <v>300000</v>
      </c>
      <c r="H323" s="236">
        <v>0</v>
      </c>
      <c r="I323" s="236">
        <v>0</v>
      </c>
      <c r="J323" s="236">
        <v>0</v>
      </c>
      <c r="K323" s="163">
        <f t="shared" si="48"/>
        <v>300000</v>
      </c>
      <c r="L323" s="175" t="e">
        <f t="shared" si="46"/>
        <v>#DIV/0!</v>
      </c>
      <c r="M323" s="238"/>
      <c r="N323" s="238"/>
      <c r="O323" s="166">
        <f t="shared" si="47"/>
        <v>300000</v>
      </c>
      <c r="P323" s="239"/>
      <c r="Q323" s="171"/>
    </row>
    <row r="324" spans="1:17" s="169" customFormat="1" ht="31.5" hidden="1" customHeight="1">
      <c r="A324" s="237">
        <v>18</v>
      </c>
      <c r="B324" s="157" t="s">
        <v>116</v>
      </c>
      <c r="C324" s="223" t="s">
        <v>87</v>
      </c>
      <c r="D324" s="159" t="s">
        <v>774</v>
      </c>
      <c r="E324" s="160">
        <v>12000000</v>
      </c>
      <c r="F324" s="180">
        <v>6000000</v>
      </c>
      <c r="G324" s="236">
        <v>6000000</v>
      </c>
      <c r="H324" s="236">
        <v>8000000</v>
      </c>
      <c r="I324" s="236">
        <v>4000000</v>
      </c>
      <c r="J324" s="236">
        <v>4000000</v>
      </c>
      <c r="K324" s="163">
        <f t="shared" si="48"/>
        <v>4000000</v>
      </c>
      <c r="L324" s="175">
        <f t="shared" si="46"/>
        <v>0.5</v>
      </c>
      <c r="M324" s="238"/>
      <c r="N324" s="238"/>
      <c r="O324" s="166">
        <f t="shared" si="47"/>
        <v>12000000</v>
      </c>
      <c r="P324" s="239"/>
      <c r="Q324" s="171"/>
    </row>
    <row r="325" spans="1:17" s="169" customFormat="1" ht="31.5" hidden="1" customHeight="1">
      <c r="A325" s="156">
        <v>19</v>
      </c>
      <c r="B325" s="157" t="s">
        <v>176</v>
      </c>
      <c r="C325" s="223" t="s">
        <v>85</v>
      </c>
      <c r="D325" s="159" t="s">
        <v>775</v>
      </c>
      <c r="E325" s="160">
        <v>200000</v>
      </c>
      <c r="F325" s="180">
        <v>0</v>
      </c>
      <c r="G325" s="236">
        <v>200000</v>
      </c>
      <c r="H325" s="236">
        <v>300000</v>
      </c>
      <c r="I325" s="236">
        <v>0</v>
      </c>
      <c r="J325" s="236">
        <v>300000</v>
      </c>
      <c r="K325" s="163">
        <f t="shared" si="48"/>
        <v>-100000</v>
      </c>
      <c r="L325" s="175">
        <f t="shared" si="46"/>
        <v>-0.33333333333333331</v>
      </c>
      <c r="M325" s="238"/>
      <c r="N325" s="238"/>
      <c r="O325" s="166">
        <f t="shared" si="47"/>
        <v>200000</v>
      </c>
      <c r="P325" s="239"/>
      <c r="Q325" s="171"/>
    </row>
    <row r="326" spans="1:17" s="169" customFormat="1" ht="31.5" hidden="1" customHeight="1">
      <c r="A326" s="237">
        <v>20</v>
      </c>
      <c r="B326" s="174" t="s">
        <v>499</v>
      </c>
      <c r="C326" s="223" t="s">
        <v>85</v>
      </c>
      <c r="D326" s="159" t="s">
        <v>776</v>
      </c>
      <c r="E326" s="160">
        <v>30000</v>
      </c>
      <c r="F326" s="180">
        <v>0</v>
      </c>
      <c r="G326" s="236">
        <v>30000</v>
      </c>
      <c r="H326" s="236">
        <v>30000</v>
      </c>
      <c r="I326" s="236">
        <v>0</v>
      </c>
      <c r="J326" s="236">
        <v>30000</v>
      </c>
      <c r="K326" s="163">
        <f t="shared" si="48"/>
        <v>0</v>
      </c>
      <c r="L326" s="175">
        <f t="shared" si="46"/>
        <v>0</v>
      </c>
      <c r="M326" s="238"/>
      <c r="N326" s="238"/>
      <c r="O326" s="166">
        <f t="shared" si="47"/>
        <v>30000</v>
      </c>
      <c r="P326" s="239"/>
      <c r="Q326" s="171"/>
    </row>
    <row r="327" spans="1:17" s="169" customFormat="1" ht="31.5" hidden="1" customHeight="1">
      <c r="A327" s="237">
        <v>21</v>
      </c>
      <c r="B327" s="157" t="s">
        <v>75</v>
      </c>
      <c r="C327" s="223" t="s">
        <v>108</v>
      </c>
      <c r="D327" s="159" t="s">
        <v>777</v>
      </c>
      <c r="E327" s="160">
        <v>247432</v>
      </c>
      <c r="F327" s="180">
        <v>123716</v>
      </c>
      <c r="G327" s="236">
        <v>123716</v>
      </c>
      <c r="H327" s="236">
        <v>160000</v>
      </c>
      <c r="I327" s="236">
        <v>80000</v>
      </c>
      <c r="J327" s="236">
        <v>80000</v>
      </c>
      <c r="K327" s="163">
        <f t="shared" si="48"/>
        <v>87432</v>
      </c>
      <c r="L327" s="175">
        <f t="shared" si="46"/>
        <v>0.54644999999999999</v>
      </c>
      <c r="M327" s="238"/>
      <c r="N327" s="238"/>
      <c r="O327" s="166">
        <f t="shared" si="47"/>
        <v>247432</v>
      </c>
      <c r="P327" s="239"/>
      <c r="Q327" s="171"/>
    </row>
    <row r="328" spans="1:17" s="169" customFormat="1" ht="31.5" hidden="1" customHeight="1">
      <c r="A328" s="237">
        <v>22</v>
      </c>
      <c r="B328" s="157" t="s">
        <v>500</v>
      </c>
      <c r="C328" s="223" t="s">
        <v>108</v>
      </c>
      <c r="D328" s="159" t="s">
        <v>778</v>
      </c>
      <c r="E328" s="160">
        <v>100000</v>
      </c>
      <c r="F328" s="180">
        <v>50000</v>
      </c>
      <c r="G328" s="236">
        <v>50000</v>
      </c>
      <c r="H328" s="236">
        <v>250000</v>
      </c>
      <c r="I328" s="236">
        <v>125000</v>
      </c>
      <c r="J328" s="236">
        <v>125000</v>
      </c>
      <c r="K328" s="163">
        <f t="shared" si="48"/>
        <v>-150000</v>
      </c>
      <c r="L328" s="175">
        <f t="shared" si="46"/>
        <v>-0.6</v>
      </c>
      <c r="M328" s="238"/>
      <c r="N328" s="238"/>
      <c r="O328" s="166">
        <f t="shared" si="47"/>
        <v>100000</v>
      </c>
      <c r="P328" s="239"/>
      <c r="Q328" s="171"/>
    </row>
    <row r="329" spans="1:17" s="169" customFormat="1" ht="31.5" hidden="1" customHeight="1">
      <c r="A329" s="237">
        <v>23</v>
      </c>
      <c r="B329" s="157" t="s">
        <v>117</v>
      </c>
      <c r="C329" s="223" t="s">
        <v>85</v>
      </c>
      <c r="D329" s="159" t="s">
        <v>779</v>
      </c>
      <c r="E329" s="160">
        <v>114400</v>
      </c>
      <c r="F329" s="180">
        <v>0</v>
      </c>
      <c r="G329" s="236">
        <v>114400</v>
      </c>
      <c r="H329" s="236">
        <v>114400</v>
      </c>
      <c r="I329" s="236">
        <v>0</v>
      </c>
      <c r="J329" s="236">
        <v>114400</v>
      </c>
      <c r="K329" s="163">
        <f t="shared" si="48"/>
        <v>0</v>
      </c>
      <c r="L329" s="175">
        <f t="shared" si="46"/>
        <v>0</v>
      </c>
      <c r="M329" s="238"/>
      <c r="N329" s="238"/>
      <c r="O329" s="166">
        <f t="shared" si="47"/>
        <v>114400</v>
      </c>
      <c r="P329" s="239"/>
      <c r="Q329" s="171"/>
    </row>
    <row r="330" spans="1:17" s="169" customFormat="1" ht="31.5" hidden="1" customHeight="1">
      <c r="A330" s="237">
        <v>24</v>
      </c>
      <c r="B330" s="157" t="s">
        <v>118</v>
      </c>
      <c r="C330" s="223" t="s">
        <v>85</v>
      </c>
      <c r="D330" s="159" t="s">
        <v>780</v>
      </c>
      <c r="E330" s="160">
        <v>70000</v>
      </c>
      <c r="F330" s="180">
        <v>0</v>
      </c>
      <c r="G330" s="236">
        <v>70000</v>
      </c>
      <c r="H330" s="236">
        <v>70000</v>
      </c>
      <c r="I330" s="236">
        <v>0</v>
      </c>
      <c r="J330" s="236">
        <v>70000</v>
      </c>
      <c r="K330" s="163">
        <f t="shared" si="48"/>
        <v>0</v>
      </c>
      <c r="L330" s="175">
        <f t="shared" si="46"/>
        <v>0</v>
      </c>
      <c r="M330" s="238"/>
      <c r="N330" s="238"/>
      <c r="O330" s="166">
        <f t="shared" si="47"/>
        <v>70000</v>
      </c>
      <c r="P330" s="239"/>
      <c r="Q330" s="171"/>
    </row>
    <row r="331" spans="1:17" s="169" customFormat="1" ht="31.5" hidden="1" customHeight="1">
      <c r="A331" s="156">
        <v>25</v>
      </c>
      <c r="B331" s="157" t="s">
        <v>119</v>
      </c>
      <c r="C331" s="223" t="s">
        <v>85</v>
      </c>
      <c r="D331" s="159" t="s">
        <v>781</v>
      </c>
      <c r="E331" s="160">
        <v>80000</v>
      </c>
      <c r="F331" s="180">
        <v>0</v>
      </c>
      <c r="G331" s="236">
        <v>80000</v>
      </c>
      <c r="H331" s="236">
        <v>80000</v>
      </c>
      <c r="I331" s="236">
        <v>0</v>
      </c>
      <c r="J331" s="236">
        <v>80000</v>
      </c>
      <c r="K331" s="163">
        <f t="shared" si="48"/>
        <v>0</v>
      </c>
      <c r="L331" s="175">
        <f t="shared" si="46"/>
        <v>0</v>
      </c>
      <c r="M331" s="238"/>
      <c r="N331" s="238"/>
      <c r="O331" s="166">
        <f t="shared" si="47"/>
        <v>80000</v>
      </c>
      <c r="P331" s="239"/>
      <c r="Q331" s="171"/>
    </row>
    <row r="332" spans="1:17" s="169" customFormat="1" ht="31.5" hidden="1" customHeight="1">
      <c r="A332" s="237">
        <v>26</v>
      </c>
      <c r="B332" s="157" t="s">
        <v>120</v>
      </c>
      <c r="C332" s="223" t="s">
        <v>85</v>
      </c>
      <c r="D332" s="159" t="s">
        <v>782</v>
      </c>
      <c r="E332" s="160">
        <v>60000</v>
      </c>
      <c r="F332" s="180">
        <v>0</v>
      </c>
      <c r="G332" s="236">
        <v>60000</v>
      </c>
      <c r="H332" s="236">
        <v>60000</v>
      </c>
      <c r="I332" s="236">
        <v>0</v>
      </c>
      <c r="J332" s="236">
        <v>60000</v>
      </c>
      <c r="K332" s="163">
        <f t="shared" si="48"/>
        <v>0</v>
      </c>
      <c r="L332" s="175">
        <f t="shared" si="46"/>
        <v>0</v>
      </c>
      <c r="M332" s="238"/>
      <c r="N332" s="238"/>
      <c r="O332" s="166">
        <f t="shared" si="47"/>
        <v>60000</v>
      </c>
      <c r="P332" s="239"/>
      <c r="Q332" s="171"/>
    </row>
    <row r="333" spans="1:17" s="169" customFormat="1" ht="31.5" hidden="1" customHeight="1">
      <c r="A333" s="237">
        <v>27</v>
      </c>
      <c r="B333" s="157" t="s">
        <v>121</v>
      </c>
      <c r="C333" s="223" t="s">
        <v>85</v>
      </c>
      <c r="D333" s="159" t="s">
        <v>783</v>
      </c>
      <c r="E333" s="160">
        <v>10000</v>
      </c>
      <c r="F333" s="180">
        <v>0</v>
      </c>
      <c r="G333" s="236">
        <v>10000</v>
      </c>
      <c r="H333" s="236">
        <v>10000</v>
      </c>
      <c r="I333" s="236">
        <v>0</v>
      </c>
      <c r="J333" s="236">
        <v>10000</v>
      </c>
      <c r="K333" s="163">
        <f t="shared" si="48"/>
        <v>0</v>
      </c>
      <c r="L333" s="175">
        <f t="shared" si="46"/>
        <v>0</v>
      </c>
      <c r="M333" s="238"/>
      <c r="N333" s="238"/>
      <c r="O333" s="166">
        <f t="shared" si="47"/>
        <v>10000</v>
      </c>
      <c r="P333" s="239"/>
      <c r="Q333" s="171"/>
    </row>
    <row r="334" spans="1:17" s="169" customFormat="1" ht="31.5" hidden="1" customHeight="1">
      <c r="A334" s="237">
        <v>28</v>
      </c>
      <c r="B334" s="157" t="s">
        <v>122</v>
      </c>
      <c r="C334" s="223" t="s">
        <v>85</v>
      </c>
      <c r="D334" s="159" t="s">
        <v>784</v>
      </c>
      <c r="E334" s="160">
        <v>60000</v>
      </c>
      <c r="F334" s="180">
        <v>0</v>
      </c>
      <c r="G334" s="236">
        <v>60000</v>
      </c>
      <c r="H334" s="236">
        <v>60000</v>
      </c>
      <c r="I334" s="236">
        <v>0</v>
      </c>
      <c r="J334" s="236">
        <v>60000</v>
      </c>
      <c r="K334" s="163">
        <f t="shared" si="48"/>
        <v>0</v>
      </c>
      <c r="L334" s="175">
        <f t="shared" si="46"/>
        <v>0</v>
      </c>
      <c r="M334" s="238"/>
      <c r="N334" s="238"/>
      <c r="O334" s="166">
        <f t="shared" si="47"/>
        <v>60000</v>
      </c>
      <c r="P334" s="239"/>
      <c r="Q334" s="171"/>
    </row>
    <row r="335" spans="1:17" s="169" customFormat="1" ht="31.5" hidden="1" customHeight="1">
      <c r="A335" s="237">
        <v>29</v>
      </c>
      <c r="B335" s="157" t="s">
        <v>123</v>
      </c>
      <c r="C335" s="223" t="s">
        <v>85</v>
      </c>
      <c r="D335" s="159" t="s">
        <v>785</v>
      </c>
      <c r="E335" s="160">
        <v>30000</v>
      </c>
      <c r="F335" s="180">
        <v>0</v>
      </c>
      <c r="G335" s="236">
        <v>30000</v>
      </c>
      <c r="H335" s="236">
        <v>30000</v>
      </c>
      <c r="I335" s="236">
        <v>0</v>
      </c>
      <c r="J335" s="236">
        <v>30000</v>
      </c>
      <c r="K335" s="163">
        <f t="shared" si="48"/>
        <v>0</v>
      </c>
      <c r="L335" s="175">
        <f t="shared" si="46"/>
        <v>0</v>
      </c>
      <c r="M335" s="238"/>
      <c r="N335" s="238"/>
      <c r="O335" s="166">
        <f t="shared" si="47"/>
        <v>30000</v>
      </c>
      <c r="P335" s="239"/>
      <c r="Q335" s="171"/>
    </row>
    <row r="336" spans="1:17" s="169" customFormat="1" ht="31.5" hidden="1" customHeight="1">
      <c r="A336" s="237">
        <v>30</v>
      </c>
      <c r="B336" s="157" t="s">
        <v>501</v>
      </c>
      <c r="C336" s="223" t="s">
        <v>85</v>
      </c>
      <c r="D336" s="159" t="s">
        <v>786</v>
      </c>
      <c r="E336" s="160">
        <v>231100</v>
      </c>
      <c r="F336" s="180">
        <v>0</v>
      </c>
      <c r="G336" s="236">
        <v>231100</v>
      </c>
      <c r="H336" s="236">
        <v>231100</v>
      </c>
      <c r="I336" s="236">
        <v>0</v>
      </c>
      <c r="J336" s="236">
        <v>231100</v>
      </c>
      <c r="K336" s="163">
        <f t="shared" si="48"/>
        <v>0</v>
      </c>
      <c r="L336" s="175">
        <f t="shared" si="46"/>
        <v>0</v>
      </c>
      <c r="M336" s="238"/>
      <c r="N336" s="238"/>
      <c r="O336" s="166">
        <f t="shared" si="47"/>
        <v>231100</v>
      </c>
      <c r="P336" s="239"/>
      <c r="Q336" s="171"/>
    </row>
    <row r="337" spans="1:17" s="169" customFormat="1" ht="31.5" hidden="1" customHeight="1">
      <c r="A337" s="156">
        <v>31</v>
      </c>
      <c r="B337" s="157" t="s">
        <v>502</v>
      </c>
      <c r="C337" s="223" t="s">
        <v>85</v>
      </c>
      <c r="D337" s="159" t="s">
        <v>787</v>
      </c>
      <c r="E337" s="160">
        <v>121000</v>
      </c>
      <c r="F337" s="180">
        <v>0</v>
      </c>
      <c r="G337" s="236">
        <v>121000</v>
      </c>
      <c r="H337" s="236">
        <v>121000</v>
      </c>
      <c r="I337" s="236">
        <v>0</v>
      </c>
      <c r="J337" s="236">
        <v>121000</v>
      </c>
      <c r="K337" s="163">
        <f t="shared" si="48"/>
        <v>0</v>
      </c>
      <c r="L337" s="175">
        <f t="shared" si="46"/>
        <v>0</v>
      </c>
      <c r="M337" s="238"/>
      <c r="N337" s="238"/>
      <c r="O337" s="166">
        <f t="shared" si="47"/>
        <v>121000</v>
      </c>
      <c r="P337" s="239"/>
      <c r="Q337" s="171"/>
    </row>
    <row r="338" spans="1:17" s="169" customFormat="1" ht="31.5" hidden="1" customHeight="1">
      <c r="A338" s="237">
        <v>32</v>
      </c>
      <c r="B338" s="157" t="s">
        <v>503</v>
      </c>
      <c r="C338" s="223" t="s">
        <v>85</v>
      </c>
      <c r="D338" s="159" t="s">
        <v>788</v>
      </c>
      <c r="E338" s="160">
        <v>100000</v>
      </c>
      <c r="F338" s="180">
        <v>0</v>
      </c>
      <c r="G338" s="236">
        <v>100000</v>
      </c>
      <c r="H338" s="236">
        <v>100000</v>
      </c>
      <c r="I338" s="236">
        <v>0</v>
      </c>
      <c r="J338" s="236">
        <v>100000</v>
      </c>
      <c r="K338" s="163">
        <f t="shared" si="48"/>
        <v>0</v>
      </c>
      <c r="L338" s="175">
        <f t="shared" si="46"/>
        <v>0</v>
      </c>
      <c r="M338" s="238"/>
      <c r="N338" s="238"/>
      <c r="O338" s="166">
        <f t="shared" si="47"/>
        <v>100000</v>
      </c>
      <c r="P338" s="239"/>
      <c r="Q338" s="171"/>
    </row>
    <row r="339" spans="1:17" s="169" customFormat="1" ht="31.5" hidden="1" customHeight="1">
      <c r="A339" s="237">
        <v>33</v>
      </c>
      <c r="B339" s="157" t="s">
        <v>177</v>
      </c>
      <c r="C339" s="223" t="s">
        <v>85</v>
      </c>
      <c r="D339" s="159" t="s">
        <v>789</v>
      </c>
      <c r="E339" s="160">
        <v>2014000</v>
      </c>
      <c r="F339" s="180">
        <v>0</v>
      </c>
      <c r="G339" s="236">
        <v>2014000</v>
      </c>
      <c r="H339" s="236">
        <v>48000</v>
      </c>
      <c r="I339" s="236">
        <v>0</v>
      </c>
      <c r="J339" s="236">
        <v>48000</v>
      </c>
      <c r="K339" s="163">
        <f t="shared" si="48"/>
        <v>1966000</v>
      </c>
      <c r="L339" s="175">
        <f t="shared" si="46"/>
        <v>40.958333333333336</v>
      </c>
      <c r="M339" s="238"/>
      <c r="N339" s="238"/>
      <c r="O339" s="166">
        <f t="shared" si="47"/>
        <v>2014000</v>
      </c>
      <c r="P339" s="239"/>
      <c r="Q339" s="171"/>
    </row>
    <row r="340" spans="1:17" s="169" customFormat="1" ht="31.5" hidden="1" customHeight="1">
      <c r="A340" s="237">
        <v>34</v>
      </c>
      <c r="B340" s="157" t="s">
        <v>76</v>
      </c>
      <c r="C340" s="223" t="s">
        <v>85</v>
      </c>
      <c r="D340" s="159" t="s">
        <v>790</v>
      </c>
      <c r="E340" s="160">
        <v>800000</v>
      </c>
      <c r="F340" s="161">
        <v>0</v>
      </c>
      <c r="G340" s="162">
        <v>800000</v>
      </c>
      <c r="H340" s="162">
        <v>244000</v>
      </c>
      <c r="I340" s="162">
        <v>0</v>
      </c>
      <c r="J340" s="162">
        <v>244000</v>
      </c>
      <c r="K340" s="163">
        <f t="shared" si="48"/>
        <v>556000</v>
      </c>
      <c r="L340" s="175">
        <f t="shared" si="46"/>
        <v>2.278688524590164</v>
      </c>
      <c r="M340" s="166"/>
      <c r="N340" s="166"/>
      <c r="O340" s="166">
        <f t="shared" si="47"/>
        <v>800000</v>
      </c>
      <c r="P340" s="167"/>
      <c r="Q340" s="171"/>
    </row>
    <row r="341" spans="1:17" s="169" customFormat="1" ht="31.5" hidden="1" customHeight="1">
      <c r="A341" s="237">
        <v>35</v>
      </c>
      <c r="B341" s="157" t="s">
        <v>504</v>
      </c>
      <c r="C341" s="223" t="s">
        <v>85</v>
      </c>
      <c r="D341" s="159" t="s">
        <v>791</v>
      </c>
      <c r="E341" s="160">
        <v>60000</v>
      </c>
      <c r="F341" s="161">
        <v>0</v>
      </c>
      <c r="G341" s="162">
        <v>60000</v>
      </c>
      <c r="H341" s="162">
        <v>60000</v>
      </c>
      <c r="I341" s="162">
        <v>0</v>
      </c>
      <c r="J341" s="162">
        <v>60000</v>
      </c>
      <c r="K341" s="163">
        <f t="shared" si="48"/>
        <v>0</v>
      </c>
      <c r="L341" s="175">
        <f t="shared" si="46"/>
        <v>0</v>
      </c>
      <c r="M341" s="166"/>
      <c r="N341" s="166"/>
      <c r="O341" s="166">
        <f t="shared" si="47"/>
        <v>60000</v>
      </c>
      <c r="P341" s="167"/>
      <c r="Q341" s="171"/>
    </row>
    <row r="342" spans="1:17" s="169" customFormat="1" ht="31.5" hidden="1" customHeight="1">
      <c r="A342" s="237">
        <v>36</v>
      </c>
      <c r="B342" s="157" t="s">
        <v>505</v>
      </c>
      <c r="C342" s="223" t="s">
        <v>85</v>
      </c>
      <c r="D342" s="159" t="s">
        <v>792</v>
      </c>
      <c r="E342" s="160">
        <v>132859</v>
      </c>
      <c r="F342" s="161">
        <v>0</v>
      </c>
      <c r="G342" s="162">
        <v>132859</v>
      </c>
      <c r="H342" s="162">
        <v>0</v>
      </c>
      <c r="I342" s="162">
        <v>0</v>
      </c>
      <c r="J342" s="162">
        <v>0</v>
      </c>
      <c r="K342" s="163">
        <f t="shared" si="48"/>
        <v>132859</v>
      </c>
      <c r="L342" s="175" t="s">
        <v>807</v>
      </c>
      <c r="M342" s="166"/>
      <c r="N342" s="166"/>
      <c r="O342" s="166">
        <f t="shared" si="47"/>
        <v>132859</v>
      </c>
      <c r="P342" s="167"/>
      <c r="Q342" s="171"/>
    </row>
    <row r="343" spans="1:17" s="169" customFormat="1" ht="31.5" hidden="1" customHeight="1">
      <c r="A343" s="156">
        <v>37</v>
      </c>
      <c r="B343" s="157" t="s">
        <v>506</v>
      </c>
      <c r="C343" s="223" t="s">
        <v>85</v>
      </c>
      <c r="D343" s="159" t="s">
        <v>793</v>
      </c>
      <c r="E343" s="160">
        <v>172800</v>
      </c>
      <c r="F343" s="161">
        <v>0</v>
      </c>
      <c r="G343" s="162">
        <v>172800</v>
      </c>
      <c r="H343" s="162">
        <v>0</v>
      </c>
      <c r="I343" s="162">
        <v>0</v>
      </c>
      <c r="J343" s="162">
        <v>0</v>
      </c>
      <c r="K343" s="163">
        <f t="shared" si="48"/>
        <v>172800</v>
      </c>
      <c r="L343" s="175" t="s">
        <v>807</v>
      </c>
      <c r="M343" s="166"/>
      <c r="N343" s="166"/>
      <c r="O343" s="166">
        <f t="shared" si="47"/>
        <v>172800</v>
      </c>
      <c r="P343" s="167"/>
      <c r="Q343" s="171"/>
    </row>
    <row r="344" spans="1:17" s="169" customFormat="1" ht="31.5" hidden="1" customHeight="1">
      <c r="A344" s="237">
        <v>38</v>
      </c>
      <c r="B344" s="157" t="s">
        <v>507</v>
      </c>
      <c r="C344" s="223" t="s">
        <v>85</v>
      </c>
      <c r="D344" s="159" t="s">
        <v>794</v>
      </c>
      <c r="E344" s="160">
        <v>350000</v>
      </c>
      <c r="F344" s="161">
        <v>0</v>
      </c>
      <c r="G344" s="162">
        <v>350000</v>
      </c>
      <c r="H344" s="162">
        <v>0</v>
      </c>
      <c r="I344" s="162">
        <v>0</v>
      </c>
      <c r="J344" s="162">
        <v>0</v>
      </c>
      <c r="K344" s="163">
        <f t="shared" si="48"/>
        <v>350000</v>
      </c>
      <c r="L344" s="175" t="s">
        <v>807</v>
      </c>
      <c r="M344" s="166"/>
      <c r="N344" s="166"/>
      <c r="O344" s="166">
        <f t="shared" si="47"/>
        <v>350000</v>
      </c>
      <c r="P344" s="167"/>
      <c r="Q344" s="171"/>
    </row>
    <row r="345" spans="1:17" s="169" customFormat="1" ht="31.5" hidden="1" customHeight="1">
      <c r="A345" s="237">
        <v>39</v>
      </c>
      <c r="B345" s="157" t="s">
        <v>508</v>
      </c>
      <c r="C345" s="223" t="s">
        <v>85</v>
      </c>
      <c r="D345" s="159" t="s">
        <v>795</v>
      </c>
      <c r="E345" s="160">
        <v>310000</v>
      </c>
      <c r="F345" s="161">
        <v>0</v>
      </c>
      <c r="G345" s="162">
        <v>310000</v>
      </c>
      <c r="H345" s="162">
        <v>0</v>
      </c>
      <c r="I345" s="162">
        <v>0</v>
      </c>
      <c r="J345" s="162">
        <v>0</v>
      </c>
      <c r="K345" s="163">
        <f t="shared" si="48"/>
        <v>310000</v>
      </c>
      <c r="L345" s="175" t="s">
        <v>807</v>
      </c>
      <c r="M345" s="166"/>
      <c r="N345" s="166"/>
      <c r="O345" s="166">
        <f t="shared" si="47"/>
        <v>310000</v>
      </c>
      <c r="P345" s="167"/>
      <c r="Q345" s="171"/>
    </row>
    <row r="346" spans="1:17" s="169" customFormat="1" ht="31.5" hidden="1" customHeight="1">
      <c r="A346" s="237">
        <v>40</v>
      </c>
      <c r="B346" s="157" t="s">
        <v>509</v>
      </c>
      <c r="C346" s="223" t="s">
        <v>85</v>
      </c>
      <c r="D346" s="159" t="s">
        <v>796</v>
      </c>
      <c r="E346" s="160">
        <v>200000</v>
      </c>
      <c r="F346" s="161">
        <v>0</v>
      </c>
      <c r="G346" s="162">
        <v>200000</v>
      </c>
      <c r="H346" s="162">
        <v>0</v>
      </c>
      <c r="I346" s="162">
        <v>0</v>
      </c>
      <c r="J346" s="162">
        <v>0</v>
      </c>
      <c r="K346" s="163">
        <f t="shared" si="48"/>
        <v>200000</v>
      </c>
      <c r="L346" s="175" t="s">
        <v>807</v>
      </c>
      <c r="M346" s="166"/>
      <c r="N346" s="166"/>
      <c r="O346" s="166">
        <f t="shared" si="47"/>
        <v>200000</v>
      </c>
      <c r="P346" s="167"/>
      <c r="Q346" s="171"/>
    </row>
    <row r="347" spans="1:17" s="169" customFormat="1" ht="31.5" hidden="1" customHeight="1">
      <c r="A347" s="237">
        <v>41</v>
      </c>
      <c r="B347" s="217" t="s">
        <v>797</v>
      </c>
      <c r="C347" s="223" t="s">
        <v>85</v>
      </c>
      <c r="D347" s="159" t="s">
        <v>184</v>
      </c>
      <c r="E347" s="160">
        <v>424166</v>
      </c>
      <c r="F347" s="161">
        <v>0</v>
      </c>
      <c r="G347" s="162">
        <v>424166</v>
      </c>
      <c r="H347" s="162">
        <v>361188</v>
      </c>
      <c r="I347" s="162">
        <v>0</v>
      </c>
      <c r="J347" s="162">
        <v>361188</v>
      </c>
      <c r="K347" s="163">
        <f t="shared" si="48"/>
        <v>62978</v>
      </c>
      <c r="L347" s="175">
        <f>K347/H347</f>
        <v>0.17436348937395485</v>
      </c>
      <c r="M347" s="166"/>
      <c r="N347" s="166"/>
      <c r="O347" s="166">
        <f t="shared" si="47"/>
        <v>424166</v>
      </c>
      <c r="P347" s="167"/>
      <c r="Q347" s="171"/>
    </row>
    <row r="348" spans="1:17" s="136" customFormat="1" ht="31.5" customHeight="1">
      <c r="A348" s="173"/>
      <c r="B348" s="266" t="s">
        <v>901</v>
      </c>
      <c r="C348" s="250" t="s">
        <v>840</v>
      </c>
      <c r="D348" s="251"/>
      <c r="E348" s="252"/>
      <c r="F348" s="253"/>
      <c r="G348" s="182"/>
      <c r="H348" s="182"/>
      <c r="I348" s="182"/>
      <c r="J348" s="182"/>
      <c r="K348" s="183"/>
      <c r="L348" s="214"/>
      <c r="M348" s="188">
        <v>160000</v>
      </c>
      <c r="N348" s="188"/>
      <c r="O348" s="166">
        <f t="shared" si="47"/>
        <v>160000</v>
      </c>
      <c r="P348" s="124" t="s">
        <v>855</v>
      </c>
      <c r="Q348" s="135"/>
    </row>
    <row r="349" spans="1:17" s="169" customFormat="1" ht="31.5" hidden="1" customHeight="1">
      <c r="A349" s="237"/>
      <c r="B349" s="243" t="s">
        <v>492</v>
      </c>
      <c r="C349" s="223" t="s">
        <v>108</v>
      </c>
      <c r="D349" s="179"/>
      <c r="E349" s="160"/>
      <c r="F349" s="180">
        <v>0</v>
      </c>
      <c r="G349" s="236">
        <v>0</v>
      </c>
      <c r="H349" s="236">
        <v>200000</v>
      </c>
      <c r="I349" s="236">
        <v>140000</v>
      </c>
      <c r="J349" s="236">
        <v>60000</v>
      </c>
      <c r="K349" s="163">
        <f t="shared" ref="K349:K360" si="49">SUM(E349-H349)</f>
        <v>-200000</v>
      </c>
      <c r="L349" s="175">
        <f t="shared" ref="L349:L360" si="50">K349/H349</f>
        <v>-1</v>
      </c>
      <c r="M349" s="238"/>
      <c r="N349" s="238"/>
      <c r="O349" s="238"/>
      <c r="P349" s="239"/>
      <c r="Q349" s="171"/>
    </row>
    <row r="350" spans="1:17" s="169" customFormat="1" ht="31.5" hidden="1" customHeight="1">
      <c r="A350" s="237"/>
      <c r="B350" s="244" t="s">
        <v>493</v>
      </c>
      <c r="C350" s="223" t="s">
        <v>108</v>
      </c>
      <c r="D350" s="179"/>
      <c r="E350" s="160"/>
      <c r="F350" s="180">
        <v>0</v>
      </c>
      <c r="G350" s="236">
        <v>0</v>
      </c>
      <c r="H350" s="236">
        <v>141000</v>
      </c>
      <c r="I350" s="236">
        <v>98700</v>
      </c>
      <c r="J350" s="236">
        <v>42300</v>
      </c>
      <c r="K350" s="163">
        <f t="shared" si="49"/>
        <v>-141000</v>
      </c>
      <c r="L350" s="175">
        <f t="shared" si="50"/>
        <v>-1</v>
      </c>
      <c r="M350" s="238"/>
      <c r="N350" s="238"/>
      <c r="O350" s="238"/>
      <c r="P350" s="239"/>
      <c r="Q350" s="171"/>
    </row>
    <row r="351" spans="1:17" s="169" customFormat="1" ht="31.5" hidden="1" customHeight="1">
      <c r="A351" s="237"/>
      <c r="B351" s="244" t="s">
        <v>494</v>
      </c>
      <c r="C351" s="223" t="s">
        <v>108</v>
      </c>
      <c r="D351" s="179"/>
      <c r="E351" s="160"/>
      <c r="F351" s="180">
        <v>0</v>
      </c>
      <c r="G351" s="236">
        <v>0</v>
      </c>
      <c r="H351" s="236">
        <v>100000</v>
      </c>
      <c r="I351" s="236">
        <v>70000</v>
      </c>
      <c r="J351" s="236">
        <v>30000</v>
      </c>
      <c r="K351" s="163">
        <f t="shared" si="49"/>
        <v>-100000</v>
      </c>
      <c r="L351" s="175">
        <f t="shared" si="50"/>
        <v>-1</v>
      </c>
      <c r="M351" s="238"/>
      <c r="N351" s="238"/>
      <c r="O351" s="238"/>
      <c r="P351" s="239"/>
      <c r="Q351" s="171"/>
    </row>
    <row r="352" spans="1:17" s="169" customFormat="1" ht="31.5" hidden="1" customHeight="1">
      <c r="A352" s="237"/>
      <c r="B352" s="244" t="s">
        <v>495</v>
      </c>
      <c r="C352" s="223" t="s">
        <v>108</v>
      </c>
      <c r="D352" s="179"/>
      <c r="E352" s="160"/>
      <c r="F352" s="180">
        <v>0</v>
      </c>
      <c r="G352" s="236">
        <v>0</v>
      </c>
      <c r="H352" s="236">
        <v>2500000</v>
      </c>
      <c r="I352" s="236">
        <v>1750000</v>
      </c>
      <c r="J352" s="236">
        <v>750000</v>
      </c>
      <c r="K352" s="163">
        <f t="shared" si="49"/>
        <v>-2500000</v>
      </c>
      <c r="L352" s="175">
        <f t="shared" si="50"/>
        <v>-1</v>
      </c>
      <c r="M352" s="238"/>
      <c r="N352" s="238"/>
      <c r="O352" s="238"/>
      <c r="P352" s="239"/>
      <c r="Q352" s="171"/>
    </row>
    <row r="353" spans="1:17" s="169" customFormat="1" ht="31.5" hidden="1" customHeight="1">
      <c r="A353" s="237"/>
      <c r="B353" s="244" t="s">
        <v>496</v>
      </c>
      <c r="C353" s="223" t="s">
        <v>108</v>
      </c>
      <c r="D353" s="179"/>
      <c r="E353" s="160"/>
      <c r="F353" s="180">
        <v>0</v>
      </c>
      <c r="G353" s="236">
        <v>0</v>
      </c>
      <c r="H353" s="236">
        <v>40000</v>
      </c>
      <c r="I353" s="236">
        <v>28000</v>
      </c>
      <c r="J353" s="236">
        <v>12000</v>
      </c>
      <c r="K353" s="163">
        <f t="shared" si="49"/>
        <v>-40000</v>
      </c>
      <c r="L353" s="175">
        <f t="shared" si="50"/>
        <v>-1</v>
      </c>
      <c r="M353" s="238"/>
      <c r="N353" s="238"/>
      <c r="O353" s="238"/>
      <c r="P353" s="239"/>
      <c r="Q353" s="171"/>
    </row>
    <row r="354" spans="1:17" s="169" customFormat="1" ht="31.5" hidden="1" customHeight="1">
      <c r="A354" s="237"/>
      <c r="B354" s="244" t="s">
        <v>497</v>
      </c>
      <c r="C354" s="223" t="s">
        <v>108</v>
      </c>
      <c r="D354" s="179"/>
      <c r="E354" s="160"/>
      <c r="F354" s="180">
        <v>0</v>
      </c>
      <c r="G354" s="236">
        <v>0</v>
      </c>
      <c r="H354" s="236">
        <v>50000</v>
      </c>
      <c r="I354" s="236">
        <v>35000</v>
      </c>
      <c r="J354" s="236">
        <v>15000</v>
      </c>
      <c r="K354" s="163">
        <f t="shared" si="49"/>
        <v>-50000</v>
      </c>
      <c r="L354" s="175">
        <f t="shared" si="50"/>
        <v>-1</v>
      </c>
      <c r="M354" s="238"/>
      <c r="N354" s="238"/>
      <c r="O354" s="238"/>
      <c r="P354" s="239"/>
      <c r="Q354" s="171"/>
    </row>
    <row r="355" spans="1:17" s="169" customFormat="1" ht="31.5" hidden="1" customHeight="1">
      <c r="A355" s="237"/>
      <c r="B355" s="244" t="s">
        <v>498</v>
      </c>
      <c r="C355" s="223" t="s">
        <v>108</v>
      </c>
      <c r="D355" s="179"/>
      <c r="E355" s="160"/>
      <c r="F355" s="180">
        <v>0</v>
      </c>
      <c r="G355" s="236">
        <v>0</v>
      </c>
      <c r="H355" s="236">
        <v>290000</v>
      </c>
      <c r="I355" s="236">
        <v>203000</v>
      </c>
      <c r="J355" s="236">
        <v>87000</v>
      </c>
      <c r="K355" s="163">
        <f t="shared" si="49"/>
        <v>-290000</v>
      </c>
      <c r="L355" s="175">
        <f t="shared" si="50"/>
        <v>-1</v>
      </c>
      <c r="M355" s="238"/>
      <c r="N355" s="238"/>
      <c r="O355" s="238"/>
      <c r="P355" s="239"/>
      <c r="Q355" s="171"/>
    </row>
    <row r="356" spans="1:17" s="169" customFormat="1" ht="31.5" hidden="1" customHeight="1">
      <c r="A356" s="237"/>
      <c r="B356" s="244" t="s">
        <v>482</v>
      </c>
      <c r="C356" s="223" t="s">
        <v>85</v>
      </c>
      <c r="D356" s="179"/>
      <c r="E356" s="160"/>
      <c r="F356" s="180"/>
      <c r="G356" s="236"/>
      <c r="H356" s="236">
        <v>400000</v>
      </c>
      <c r="I356" s="236">
        <v>0</v>
      </c>
      <c r="J356" s="236">
        <v>400000</v>
      </c>
      <c r="K356" s="163">
        <f t="shared" si="49"/>
        <v>-400000</v>
      </c>
      <c r="L356" s="175">
        <f t="shared" si="50"/>
        <v>-1</v>
      </c>
      <c r="M356" s="238"/>
      <c r="N356" s="238"/>
      <c r="O356" s="238"/>
      <c r="P356" s="239"/>
      <c r="Q356" s="171"/>
    </row>
    <row r="357" spans="1:17" s="169" customFormat="1" ht="31.5" hidden="1" customHeight="1">
      <c r="A357" s="156"/>
      <c r="B357" s="244" t="s">
        <v>510</v>
      </c>
      <c r="C357" s="223" t="s">
        <v>85</v>
      </c>
      <c r="D357" s="159"/>
      <c r="E357" s="160"/>
      <c r="F357" s="161">
        <v>0</v>
      </c>
      <c r="G357" s="162">
        <v>0</v>
      </c>
      <c r="H357" s="162">
        <v>1593660</v>
      </c>
      <c r="I357" s="162">
        <v>0</v>
      </c>
      <c r="J357" s="162">
        <v>1593660</v>
      </c>
      <c r="K357" s="163">
        <f t="shared" si="49"/>
        <v>-1593660</v>
      </c>
      <c r="L357" s="175">
        <f t="shared" si="50"/>
        <v>-1</v>
      </c>
      <c r="M357" s="166"/>
      <c r="N357" s="166"/>
      <c r="O357" s="166">
        <f>E357+M357-N357</f>
        <v>0</v>
      </c>
      <c r="P357" s="167"/>
      <c r="Q357" s="171"/>
    </row>
    <row r="358" spans="1:17" s="169" customFormat="1" ht="31.5" hidden="1" customHeight="1">
      <c r="A358" s="237"/>
      <c r="B358" s="244" t="s">
        <v>114</v>
      </c>
      <c r="C358" s="223" t="s">
        <v>108</v>
      </c>
      <c r="D358" s="179"/>
      <c r="E358" s="160"/>
      <c r="F358" s="180">
        <v>0</v>
      </c>
      <c r="G358" s="236">
        <v>0</v>
      </c>
      <c r="H358" s="236">
        <v>92000</v>
      </c>
      <c r="I358" s="236">
        <v>32000</v>
      </c>
      <c r="J358" s="236">
        <v>60000</v>
      </c>
      <c r="K358" s="163">
        <f t="shared" si="49"/>
        <v>-92000</v>
      </c>
      <c r="L358" s="175">
        <f t="shared" si="50"/>
        <v>-1</v>
      </c>
      <c r="M358" s="238"/>
      <c r="N358" s="238"/>
      <c r="O358" s="238"/>
      <c r="P358" s="239"/>
      <c r="Q358" s="171"/>
    </row>
    <row r="359" spans="1:17" s="169" customFormat="1" ht="31.5" hidden="1" customHeight="1">
      <c r="A359" s="237"/>
      <c r="B359" s="244" t="s">
        <v>115</v>
      </c>
      <c r="C359" s="223" t="s">
        <v>108</v>
      </c>
      <c r="D359" s="179"/>
      <c r="E359" s="160"/>
      <c r="F359" s="180">
        <v>0</v>
      </c>
      <c r="G359" s="236">
        <v>0</v>
      </c>
      <c r="H359" s="236">
        <v>150000</v>
      </c>
      <c r="I359" s="236">
        <v>105000</v>
      </c>
      <c r="J359" s="236">
        <v>45000</v>
      </c>
      <c r="K359" s="163">
        <f t="shared" si="49"/>
        <v>-150000</v>
      </c>
      <c r="L359" s="175">
        <f t="shared" si="50"/>
        <v>-1</v>
      </c>
      <c r="M359" s="238"/>
      <c r="N359" s="238"/>
      <c r="O359" s="238"/>
      <c r="P359" s="239"/>
      <c r="Q359" s="171"/>
    </row>
    <row r="360" spans="1:17" s="169" customFormat="1" ht="31.5" hidden="1" customHeight="1">
      <c r="A360" s="156"/>
      <c r="B360" s="244" t="s">
        <v>124</v>
      </c>
      <c r="C360" s="223" t="s">
        <v>108</v>
      </c>
      <c r="D360" s="159"/>
      <c r="E360" s="160"/>
      <c r="F360" s="161">
        <v>0</v>
      </c>
      <c r="G360" s="162">
        <v>0</v>
      </c>
      <c r="H360" s="162">
        <v>110000</v>
      </c>
      <c r="I360" s="162">
        <v>83000</v>
      </c>
      <c r="J360" s="162">
        <v>27000</v>
      </c>
      <c r="K360" s="163">
        <f t="shared" si="49"/>
        <v>-110000</v>
      </c>
      <c r="L360" s="175">
        <f t="shared" si="50"/>
        <v>-1</v>
      </c>
      <c r="M360" s="166"/>
      <c r="N360" s="166"/>
      <c r="O360" s="166">
        <f>E360+M360-N360</f>
        <v>0</v>
      </c>
      <c r="P360" s="167"/>
      <c r="Q360" s="171"/>
    </row>
  </sheetData>
  <autoFilter ref="A6:T6"/>
  <mergeCells count="8">
    <mergeCell ref="A5:A6"/>
    <mergeCell ref="B2:P2"/>
    <mergeCell ref="B5:B6"/>
    <mergeCell ref="D5:D6"/>
    <mergeCell ref="M5:N5"/>
    <mergeCell ref="P5:P6"/>
    <mergeCell ref="C5:C6"/>
    <mergeCell ref="E5:L5"/>
  </mergeCells>
  <phoneticPr fontId="6" type="noConversion"/>
  <conditionalFormatting sqref="F252:F253 I252:I253 E287:G287 I287:J287 E288:E292 E255:E260 I282:J283 E293:G303 I294:J303 E340 E360 E262:E286">
    <cfRule type="containsText" dxfId="19" priority="149" operator="containsText" text="@@">
      <formula>NOT(ISERROR(SEARCH("@@",E252)))</formula>
    </cfRule>
  </conditionalFormatting>
  <conditionalFormatting sqref="G253">
    <cfRule type="containsText" dxfId="18" priority="8" operator="containsText" text="@@">
      <formula>NOT(ISERROR(SEARCH("@@",G253)))</formula>
    </cfRule>
  </conditionalFormatting>
  <conditionalFormatting sqref="F274:F275 F283 F282:G282">
    <cfRule type="containsText" dxfId="17" priority="29" operator="containsText" text="@@">
      <formula>NOT(ISERROR(SEARCH("@@",F274)))</formula>
    </cfRule>
  </conditionalFormatting>
  <conditionalFormatting sqref="G283 G274">
    <cfRule type="containsText" dxfId="16" priority="28" operator="containsText" text="@@">
      <formula>NOT(ISERROR(SEARCH("@@",G274)))</formula>
    </cfRule>
  </conditionalFormatting>
  <conditionalFormatting sqref="E252 E254">
    <cfRule type="containsText" dxfId="15" priority="11" operator="containsText" text="@@">
      <formula>NOT(ISERROR(SEARCH("@@",E252)))</formula>
    </cfRule>
  </conditionalFormatting>
  <conditionalFormatting sqref="G252">
    <cfRule type="containsText" dxfId="14" priority="10" operator="containsText" text="@@">
      <formula>NOT(ISERROR(SEARCH("@@",G252)))</formula>
    </cfRule>
  </conditionalFormatting>
  <conditionalFormatting sqref="E253">
    <cfRule type="containsText" dxfId="13" priority="9" operator="containsText" text="@@">
      <formula>NOT(ISERROR(SEARCH("@@",E253)))</formula>
    </cfRule>
  </conditionalFormatting>
  <conditionalFormatting sqref="F254:F257">
    <cfRule type="containsText" dxfId="12" priority="27" operator="containsText" text="@@">
      <formula>NOT(ISERROR(SEARCH("@@",F254)))</formula>
    </cfRule>
  </conditionalFormatting>
  <conditionalFormatting sqref="G254:G257">
    <cfRule type="containsText" dxfId="11" priority="26" operator="containsText" text="@@">
      <formula>NOT(ISERROR(SEARCH("@@",G254)))</formula>
    </cfRule>
  </conditionalFormatting>
  <conditionalFormatting sqref="I274:I275">
    <cfRule type="containsText" dxfId="10" priority="18" operator="containsText" text="@@">
      <formula>NOT(ISERROR(SEARCH("@@",I274)))</formula>
    </cfRule>
  </conditionalFormatting>
  <conditionalFormatting sqref="I254:J257">
    <cfRule type="containsText" dxfId="9" priority="19" operator="containsText" text="@@">
      <formula>NOT(ISERROR(SEARCH("@@",I254)))</formula>
    </cfRule>
  </conditionalFormatting>
  <conditionalFormatting sqref="J274:J275">
    <cfRule type="containsText" dxfId="8" priority="17" operator="containsText" text="@@">
      <formula>NOT(ISERROR(SEARCH("@@",J274)))</formula>
    </cfRule>
  </conditionalFormatting>
  <conditionalFormatting sqref="J252">
    <cfRule type="containsText" dxfId="7" priority="13" operator="containsText" text="@@">
      <formula>NOT(ISERROR(SEARCH("@@",J252)))</formula>
    </cfRule>
  </conditionalFormatting>
  <conditionalFormatting sqref="J253">
    <cfRule type="containsText" dxfId="6" priority="12" operator="containsText" text="@@">
      <formula>NOT(ISERROR(SEARCH("@@",J253)))</formula>
    </cfRule>
  </conditionalFormatting>
  <conditionalFormatting sqref="G275">
    <cfRule type="containsText" dxfId="5" priority="24" operator="containsText" text="@@">
      <formula>NOT(ISERROR(SEARCH("@@",G275)))</formula>
    </cfRule>
  </conditionalFormatting>
  <conditionalFormatting sqref="E341">
    <cfRule type="containsText" dxfId="4" priority="6" operator="containsText" text="@@">
      <formula>NOT(ISERROR(SEARCH("@@",E341)))</formula>
    </cfRule>
  </conditionalFormatting>
  <conditionalFormatting sqref="E343">
    <cfRule type="containsText" dxfId="3" priority="4" operator="containsText" text="@@">
      <formula>NOT(ISERROR(SEARCH("@@",E343)))</formula>
    </cfRule>
  </conditionalFormatting>
  <conditionalFormatting sqref="E261">
    <cfRule type="containsText" dxfId="2" priority="3" operator="containsText" text="@@">
      <formula>NOT(ISERROR(SEARCH("@@",E261)))</formula>
    </cfRule>
  </conditionalFormatting>
  <pageMargins left="0.23622047244094491" right="0.23622047244094491" top="0.74803149606299213" bottom="0.35433070866141736" header="0.31496062992125984" footer="0.31496062992125984"/>
  <pageSetup paperSize="9" scale="71" fitToHeight="0" orientation="landscape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workbookViewId="0">
      <selection activeCell="B2" sqref="B2:P2"/>
    </sheetView>
  </sheetViews>
  <sheetFormatPr defaultRowHeight="13.5"/>
  <cols>
    <col min="1" max="1" width="4.77734375" customWidth="1"/>
    <col min="2" max="2" width="26.77734375" customWidth="1"/>
    <col min="3" max="3" width="7.33203125" customWidth="1"/>
    <col min="4" max="4" width="7" customWidth="1"/>
    <col min="5" max="5" width="10.6640625" customWidth="1"/>
    <col min="6" max="7" width="0" hidden="1" customWidth="1"/>
    <col min="8" max="8" width="10.44140625" customWidth="1"/>
    <col min="9" max="10" width="0" hidden="1" customWidth="1"/>
    <col min="11" max="11" width="10.33203125" customWidth="1"/>
    <col min="13" max="13" width="9.88671875" bestFit="1" customWidth="1"/>
    <col min="14" max="14" width="11" customWidth="1"/>
    <col min="15" max="15" width="12.5546875" customWidth="1"/>
    <col min="16" max="16" width="24.6640625" customWidth="1"/>
  </cols>
  <sheetData>
    <row r="1" spans="1:17">
      <c r="A1" s="15"/>
    </row>
    <row r="2" spans="1:17" ht="37.5" customHeight="1">
      <c r="A2" s="11"/>
      <c r="B2" s="288" t="s">
        <v>844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7">
      <c r="P3" s="9" t="s">
        <v>2</v>
      </c>
    </row>
    <row r="4" spans="1:17" ht="35.25" customHeight="1">
      <c r="A4" s="303" t="s">
        <v>78</v>
      </c>
      <c r="B4" s="304" t="s">
        <v>81</v>
      </c>
      <c r="C4" s="305" t="s">
        <v>82</v>
      </c>
      <c r="D4" s="305" t="s">
        <v>6</v>
      </c>
      <c r="E4" s="306" t="s">
        <v>7</v>
      </c>
      <c r="F4" s="306"/>
      <c r="G4" s="306"/>
      <c r="H4" s="306"/>
      <c r="I4" s="306"/>
      <c r="J4" s="306"/>
      <c r="K4" s="306"/>
      <c r="L4" s="306"/>
      <c r="M4" s="302" t="s">
        <v>4</v>
      </c>
      <c r="N4" s="302"/>
      <c r="O4" s="274" t="s">
        <v>10</v>
      </c>
      <c r="P4" s="301" t="s">
        <v>8</v>
      </c>
    </row>
    <row r="5" spans="1:17" ht="31.5" customHeight="1">
      <c r="A5" s="303"/>
      <c r="B5" s="304"/>
      <c r="C5" s="304"/>
      <c r="D5" s="305"/>
      <c r="E5" s="275" t="s">
        <v>187</v>
      </c>
      <c r="F5" s="275"/>
      <c r="G5" s="275"/>
      <c r="H5" s="276" t="s">
        <v>188</v>
      </c>
      <c r="I5" s="277"/>
      <c r="J5" s="277"/>
      <c r="K5" s="278" t="s">
        <v>3</v>
      </c>
      <c r="L5" s="278" t="s">
        <v>14</v>
      </c>
      <c r="M5" s="279" t="s">
        <v>1</v>
      </c>
      <c r="N5" s="279" t="s">
        <v>0</v>
      </c>
      <c r="O5" s="278" t="s">
        <v>5</v>
      </c>
      <c r="P5" s="302"/>
    </row>
    <row r="6" spans="1:17" s="146" customFormat="1" ht="31.5" customHeight="1">
      <c r="A6" s="280"/>
      <c r="B6" s="280" t="s">
        <v>830</v>
      </c>
      <c r="C6" s="280"/>
      <c r="D6" s="281"/>
      <c r="E6" s="245">
        <v>9953000</v>
      </c>
      <c r="F6" s="245">
        <f>SUM(F7:F10)</f>
        <v>0</v>
      </c>
      <c r="G6" s="245">
        <f>SUM(G7:G10)</f>
        <v>1600000</v>
      </c>
      <c r="H6" s="245">
        <v>5167000</v>
      </c>
      <c r="I6" s="245">
        <f>SUM(I7:I10)</f>
        <v>0</v>
      </c>
      <c r="J6" s="245">
        <f>SUM(J7:J10)</f>
        <v>488000</v>
      </c>
      <c r="K6" s="245">
        <f>E6-H6</f>
        <v>4786000</v>
      </c>
      <c r="L6" s="282">
        <f>K6/H6</f>
        <v>0.92626282175343522</v>
      </c>
      <c r="M6" s="283">
        <f>SUM(M7:M10)</f>
        <v>317000</v>
      </c>
      <c r="N6" s="283">
        <f>SUM(N7:N10)</f>
        <v>317000</v>
      </c>
      <c r="O6" s="283">
        <f>E6+M6-N6</f>
        <v>9953000</v>
      </c>
      <c r="P6" s="284"/>
      <c r="Q6" s="212"/>
    </row>
    <row r="7" spans="1:17" s="169" customFormat="1" ht="31.5" customHeight="1">
      <c r="A7" s="237"/>
      <c r="B7" s="187" t="s">
        <v>831</v>
      </c>
      <c r="C7" s="223" t="s">
        <v>85</v>
      </c>
      <c r="D7" s="285"/>
      <c r="E7" s="236">
        <v>200000</v>
      </c>
      <c r="F7" s="236">
        <v>0</v>
      </c>
      <c r="G7" s="236">
        <v>800000</v>
      </c>
      <c r="H7" s="236">
        <v>170000</v>
      </c>
      <c r="I7" s="236">
        <v>0</v>
      </c>
      <c r="J7" s="236">
        <v>244000</v>
      </c>
      <c r="K7" s="241">
        <f>SUM(E7-H7)</f>
        <v>30000</v>
      </c>
      <c r="L7" s="242">
        <f>K7/H7</f>
        <v>0.17647058823529413</v>
      </c>
      <c r="M7" s="238">
        <v>50000</v>
      </c>
      <c r="N7" s="238"/>
      <c r="O7" s="238">
        <f>E7+M7-N7</f>
        <v>250000</v>
      </c>
      <c r="P7" s="260" t="s">
        <v>876</v>
      </c>
      <c r="Q7" s="171"/>
    </row>
    <row r="8" spans="1:17" s="169" customFormat="1" ht="31.5" customHeight="1">
      <c r="A8" s="237"/>
      <c r="B8" s="187" t="s">
        <v>832</v>
      </c>
      <c r="C8" s="223" t="s">
        <v>85</v>
      </c>
      <c r="D8" s="285"/>
      <c r="E8" s="236">
        <v>1150000</v>
      </c>
      <c r="F8" s="236">
        <v>0</v>
      </c>
      <c r="G8" s="236">
        <v>800000</v>
      </c>
      <c r="H8" s="236">
        <v>700000</v>
      </c>
      <c r="I8" s="236">
        <v>0</v>
      </c>
      <c r="J8" s="236">
        <v>244000</v>
      </c>
      <c r="K8" s="241">
        <f>SUM(E8-H8)</f>
        <v>450000</v>
      </c>
      <c r="L8" s="242">
        <f>K8/H8</f>
        <v>0.6428571428571429</v>
      </c>
      <c r="M8" s="238">
        <v>267000</v>
      </c>
      <c r="N8" s="238"/>
      <c r="O8" s="238">
        <f>E8+M8-N8</f>
        <v>1417000</v>
      </c>
      <c r="P8" s="260" t="s">
        <v>877</v>
      </c>
      <c r="Q8" s="171"/>
    </row>
    <row r="9" spans="1:17" ht="30.75" customHeight="1">
      <c r="A9" s="286"/>
      <c r="B9" s="187" t="s">
        <v>912</v>
      </c>
      <c r="C9" s="223" t="s">
        <v>85</v>
      </c>
      <c r="D9" s="286"/>
      <c r="E9" s="236">
        <v>22544894</v>
      </c>
      <c r="F9" s="286"/>
      <c r="G9" s="286"/>
      <c r="H9" s="236">
        <v>34386078</v>
      </c>
      <c r="I9" s="286"/>
      <c r="J9" s="286"/>
      <c r="K9" s="241">
        <f>SUM(E9-H9)</f>
        <v>-11841184</v>
      </c>
      <c r="L9" s="242">
        <f>K9/H9</f>
        <v>-0.34435983074312809</v>
      </c>
      <c r="M9" s="238"/>
      <c r="N9" s="238">
        <v>317000</v>
      </c>
      <c r="O9" s="238">
        <f>E9+M9-N9</f>
        <v>22227894</v>
      </c>
      <c r="P9" s="260" t="s">
        <v>913</v>
      </c>
    </row>
    <row r="10" spans="1:17" ht="15">
      <c r="A10" s="11"/>
      <c r="B10" s="102"/>
      <c r="C10" s="102"/>
      <c r="D10" s="109"/>
      <c r="E10" s="96"/>
      <c r="F10" s="96"/>
      <c r="G10" s="96"/>
      <c r="H10" s="96"/>
      <c r="I10" s="106"/>
      <c r="J10" s="106"/>
      <c r="K10" s="97"/>
      <c r="L10" s="97"/>
    </row>
  </sheetData>
  <mergeCells count="8">
    <mergeCell ref="B2:P2"/>
    <mergeCell ref="P4:P5"/>
    <mergeCell ref="A4:A5"/>
    <mergeCell ref="B4:B5"/>
    <mergeCell ref="C4:C5"/>
    <mergeCell ref="D4:D5"/>
    <mergeCell ref="E4:L4"/>
    <mergeCell ref="M4:N4"/>
  </mergeCells>
  <phoneticPr fontId="6" type="noConversion"/>
  <conditionalFormatting sqref="E7:E9">
    <cfRule type="containsText" dxfId="1" priority="2" operator="containsText" text="@@">
      <formula>NOT(ISERROR(SEARCH("@@",E7)))</formula>
    </cfRule>
  </conditionalFormatting>
  <conditionalFormatting sqref="E8:E9">
    <cfRule type="containsText" dxfId="0" priority="1" operator="containsText" text="@@">
      <formula>NOT(ISERROR(SEARCH("@@",E8)))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문화체육관광국(2022 본예산_세입)</vt:lpstr>
      <vt:lpstr>문화체육관광국(2022 본예산_세출)</vt:lpstr>
      <vt:lpstr>기금예산안</vt:lpstr>
      <vt:lpstr>기금예산안!Print_Area</vt:lpstr>
      <vt:lpstr>'문화체육관광국(2022 본예산_세입)'!Print_Area</vt:lpstr>
      <vt:lpstr>'문화체육관광국(2022 본예산_세출)'!Print_Area</vt:lpstr>
      <vt:lpstr>'문화체육관광국(2022 본예산_세입)'!Print_Titles</vt:lpstr>
      <vt:lpstr>'문화체육관광국(2022 본예산_세출)'!Print_Titles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User</cp:lastModifiedBy>
  <cp:lastPrinted>2021-11-23T01:44:31Z</cp:lastPrinted>
  <dcterms:created xsi:type="dcterms:W3CDTF">2003-12-03T15:25:45Z</dcterms:created>
  <dcterms:modified xsi:type="dcterms:W3CDTF">2022-01-11T04:50:05Z</dcterms:modified>
</cp:coreProperties>
</file>